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360" yWindow="15" windowWidth="11295" windowHeight="5580" activeTab="3"/>
  </bookViews>
  <sheets>
    <sheet name="teqstobrivi funqciebi" sheetId="2" r:id="rId1"/>
    <sheet name="jg1" sheetId="10" r:id="rId2"/>
    <sheet name="jg2" sheetId="11" r:id="rId3"/>
    <sheet name="jg3" sheetId="12" r:id="rId4"/>
    <sheet name="aaa" sheetId="9" r:id="rId5"/>
    <sheet name="code" sheetId="3" r:id="rId6"/>
    <sheet name="rand_round" sheetId="5" r:id="rId7"/>
    <sheet name="goal Seek" sheetId="6" r:id="rId8"/>
    <sheet name="data_table" sheetId="7" r:id="rId9"/>
    <sheet name="data_table_formula" sheetId="8" r:id="rId10"/>
  </sheets>
  <definedNames>
    <definedName name="A">'goal Seek'!$D$3:$D$21</definedName>
    <definedName name="k" localSheetId="9">#REF!</definedName>
    <definedName name="k">#REF!</definedName>
  </definedNames>
  <calcPr calcId="152511"/>
</workbook>
</file>

<file path=xl/calcChain.xml><?xml version="1.0" encoding="utf-8"?>
<calcChain xmlns="http://schemas.openxmlformats.org/spreadsheetml/2006/main">
  <c r="D143" i="2" l="1"/>
  <c r="F66" i="2"/>
  <c r="F64" i="2"/>
  <c r="G180" i="12"/>
  <c r="G174" i="12"/>
  <c r="G175" i="12"/>
  <c r="G176" i="12"/>
  <c r="G177" i="12"/>
  <c r="G168" i="12"/>
  <c r="G169" i="12"/>
  <c r="G170" i="12"/>
  <c r="G171" i="12"/>
  <c r="G172" i="12"/>
  <c r="G173" i="12"/>
  <c r="G167" i="12"/>
  <c r="G165" i="12"/>
  <c r="G163" i="12"/>
  <c r="G162" i="12"/>
  <c r="G157" i="12"/>
  <c r="H160" i="12"/>
  <c r="F160" i="12"/>
  <c r="H158" i="12"/>
  <c r="H159" i="12"/>
  <c r="H157" i="12"/>
  <c r="F158" i="12"/>
  <c r="F159" i="12"/>
  <c r="F157" i="12"/>
  <c r="F148" i="12"/>
  <c r="F149" i="12"/>
  <c r="F150" i="12"/>
  <c r="F151" i="12"/>
  <c r="F152" i="12"/>
  <c r="F153" i="12"/>
  <c r="F154" i="12"/>
  <c r="F147" i="12"/>
  <c r="H131" i="12"/>
  <c r="H130" i="12"/>
  <c r="F113" i="12"/>
  <c r="F114" i="12"/>
  <c r="F115" i="12"/>
  <c r="F112" i="12"/>
  <c r="F106" i="12"/>
  <c r="F107" i="12"/>
  <c r="F108" i="12"/>
  <c r="F105" i="12"/>
  <c r="H103" i="12"/>
  <c r="H102" i="12"/>
  <c r="L88" i="12"/>
  <c r="I89" i="12"/>
  <c r="J87" i="12" s="1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1" i="12"/>
  <c r="I122" i="12"/>
  <c r="I123" i="12"/>
  <c r="I124" i="12"/>
  <c r="I125" i="12"/>
  <c r="I126" i="12"/>
  <c r="I127" i="12"/>
  <c r="I128" i="12"/>
  <c r="I129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88" i="12"/>
  <c r="H89" i="12"/>
  <c r="H90" i="12"/>
  <c r="H91" i="12"/>
  <c r="H92" i="12"/>
  <c r="H93" i="12"/>
  <c r="H88" i="12"/>
  <c r="F88" i="12"/>
  <c r="H85" i="12"/>
  <c r="K75" i="12"/>
  <c r="I67" i="12"/>
  <c r="L37" i="12"/>
  <c r="K37" i="12"/>
  <c r="I37" i="12"/>
  <c r="H41" i="12"/>
  <c r="H40" i="12"/>
  <c r="H39" i="12"/>
  <c r="H38" i="12"/>
  <c r="H37" i="12"/>
  <c r="I32" i="12"/>
  <c r="H33" i="12"/>
  <c r="H32" i="12"/>
  <c r="I25" i="12"/>
  <c r="I26" i="12"/>
  <c r="I27" i="12"/>
  <c r="I24" i="12"/>
  <c r="I8" i="12"/>
  <c r="H8" i="12"/>
  <c r="I7" i="12"/>
  <c r="F19" i="12"/>
  <c r="F20" i="12"/>
  <c r="F21" i="12"/>
  <c r="F18" i="12"/>
  <c r="H7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4" i="12"/>
  <c r="D74" i="2" l="1"/>
  <c r="F136" i="2"/>
  <c r="D41" i="2"/>
  <c r="E191" i="11"/>
  <c r="E190" i="11"/>
  <c r="E189" i="11"/>
  <c r="F186" i="11"/>
  <c r="F184" i="11"/>
  <c r="F185" i="11"/>
  <c r="F183" i="11"/>
  <c r="E184" i="11"/>
  <c r="E185" i="11"/>
  <c r="E183" i="11"/>
  <c r="E171" i="11"/>
  <c r="E172" i="11"/>
  <c r="E173" i="11"/>
  <c r="E174" i="11"/>
  <c r="E175" i="11"/>
  <c r="E176" i="11"/>
  <c r="E177" i="11"/>
  <c r="E178" i="11"/>
  <c r="E179" i="11"/>
  <c r="E180" i="11"/>
  <c r="E170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49" i="11"/>
  <c r="E140" i="11"/>
  <c r="F137" i="11"/>
  <c r="F136" i="11"/>
  <c r="F127" i="11"/>
  <c r="F98" i="11"/>
  <c r="F91" i="11"/>
  <c r="F88" i="11"/>
  <c r="F87" i="11"/>
  <c r="F86" i="11"/>
  <c r="F79" i="11"/>
  <c r="F80" i="11"/>
  <c r="F81" i="11"/>
  <c r="F78" i="11"/>
  <c r="G78" i="11" s="1"/>
  <c r="I78" i="11"/>
  <c r="M62" i="11"/>
  <c r="L62" i="11"/>
  <c r="G63" i="11"/>
  <c r="G64" i="11"/>
  <c r="G65" i="11"/>
  <c r="G66" i="11"/>
  <c r="G67" i="11"/>
  <c r="G68" i="11"/>
  <c r="G69" i="11"/>
  <c r="G70" i="11"/>
  <c r="G71" i="11"/>
  <c r="G72" i="11"/>
  <c r="G62" i="11"/>
  <c r="J59" i="11"/>
  <c r="I59" i="11"/>
  <c r="F51" i="11"/>
  <c r="K47" i="11"/>
  <c r="J31" i="11"/>
  <c r="H31" i="11"/>
  <c r="L23" i="11"/>
  <c r="K24" i="11"/>
  <c r="K25" i="11"/>
  <c r="K26" i="11"/>
  <c r="K27" i="11"/>
  <c r="K28" i="11"/>
  <c r="K23" i="11"/>
  <c r="J24" i="11"/>
  <c r="J25" i="11"/>
  <c r="J26" i="11"/>
  <c r="J27" i="11"/>
  <c r="J28" i="11"/>
  <c r="J23" i="11"/>
  <c r="I24" i="11"/>
  <c r="I25" i="11"/>
  <c r="I26" i="11"/>
  <c r="I27" i="11"/>
  <c r="I28" i="11"/>
  <c r="I23" i="11"/>
  <c r="H23" i="11"/>
  <c r="H21" i="11"/>
  <c r="H18" i="11"/>
  <c r="G18" i="11"/>
  <c r="H15" i="11"/>
  <c r="H14" i="11"/>
  <c r="G10" i="11"/>
  <c r="I7" i="11"/>
  <c r="G7" i="11"/>
  <c r="I5" i="11"/>
  <c r="G5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4" i="11"/>
  <c r="K211" i="10"/>
  <c r="K208" i="10"/>
  <c r="E129" i="2"/>
  <c r="E130" i="2"/>
  <c r="E131" i="2"/>
  <c r="E128" i="2"/>
  <c r="F132" i="2"/>
  <c r="F129" i="2"/>
  <c r="F130" i="2"/>
  <c r="F131" i="2"/>
  <c r="F128" i="2"/>
  <c r="D129" i="2"/>
  <c r="D130" i="2"/>
  <c r="D131" i="2"/>
  <c r="D128" i="2"/>
  <c r="D125" i="2"/>
  <c r="D120" i="2"/>
  <c r="D121" i="2"/>
  <c r="D122" i="2"/>
  <c r="D119" i="2"/>
  <c r="F37" i="2"/>
  <c r="F36" i="2"/>
  <c r="J208" i="10"/>
  <c r="N201" i="10"/>
  <c r="N202" i="10"/>
  <c r="N200" i="10"/>
  <c r="J201" i="10"/>
  <c r="J202" i="10"/>
  <c r="J200" i="10"/>
  <c r="M203" i="10"/>
  <c r="M204" i="10"/>
  <c r="M201" i="10"/>
  <c r="M202" i="10"/>
  <c r="M200" i="10"/>
  <c r="K200" i="10"/>
  <c r="C35" i="2"/>
  <c r="M182" i="10"/>
  <c r="M183" i="10"/>
  <c r="M184" i="10"/>
  <c r="M181" i="10"/>
  <c r="K182" i="10"/>
  <c r="K183" i="10"/>
  <c r="K184" i="10"/>
  <c r="K185" i="10"/>
  <c r="K181" i="10"/>
  <c r="J182" i="10"/>
  <c r="J183" i="10"/>
  <c r="J184" i="10"/>
  <c r="J185" i="10"/>
  <c r="J181" i="10"/>
  <c r="M172" i="10"/>
  <c r="L172" i="10"/>
  <c r="J173" i="10"/>
  <c r="J174" i="10"/>
  <c r="J175" i="10"/>
  <c r="J176" i="10"/>
  <c r="J172" i="10"/>
  <c r="K172" i="10"/>
  <c r="K54" i="10"/>
  <c r="J54" i="10"/>
  <c r="I37" i="10"/>
  <c r="I38" i="10"/>
  <c r="I39" i="10"/>
  <c r="I36" i="10"/>
  <c r="K32" i="10"/>
  <c r="K30" i="10"/>
  <c r="K28" i="10"/>
  <c r="I27" i="10"/>
  <c r="K23" i="10"/>
  <c r="M17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6" i="10"/>
  <c r="F95" i="11" l="1"/>
  <c r="F92" i="11"/>
  <c r="C91" i="2"/>
  <c r="F5" i="9"/>
  <c r="D10" i="9" s="1"/>
  <c r="C8" i="7"/>
  <c r="C8" i="8"/>
  <c r="F2" i="7"/>
  <c r="E22" i="6"/>
  <c r="E23" i="6" s="1"/>
  <c r="F22" i="6"/>
  <c r="F23" i="6" s="1"/>
  <c r="I5" i="6"/>
  <c r="I4" i="6"/>
  <c r="I3" i="6"/>
  <c r="G8" i="6"/>
  <c r="G9" i="6"/>
  <c r="G6" i="6"/>
  <c r="G5" i="6"/>
  <c r="G4" i="6"/>
  <c r="G3" i="6"/>
  <c r="D13" i="2"/>
  <c r="C54" i="5"/>
  <c r="C53" i="5"/>
  <c r="C52" i="5"/>
  <c r="C51" i="5"/>
  <c r="C50" i="5"/>
  <c r="C49" i="5"/>
  <c r="C48" i="5"/>
  <c r="C33" i="5"/>
  <c r="C30" i="5"/>
  <c r="C31" i="5"/>
  <c r="C32" i="5"/>
  <c r="C34" i="5"/>
  <c r="C35" i="5"/>
  <c r="C29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" i="5"/>
  <c r="F23" i="5"/>
  <c r="F24" i="5"/>
  <c r="F25" i="5"/>
  <c r="F22" i="5"/>
  <c r="E23" i="5"/>
  <c r="E24" i="5"/>
  <c r="E25" i="5"/>
  <c r="E22" i="5"/>
  <c r="D23" i="5"/>
  <c r="D24" i="5"/>
  <c r="D25" i="5"/>
  <c r="D22" i="5"/>
  <c r="G3" i="5"/>
  <c r="I3" i="5" s="1"/>
  <c r="G4" i="5"/>
  <c r="I4" i="5" s="1"/>
  <c r="G5" i="5"/>
  <c r="I5" i="5" s="1"/>
  <c r="G6" i="5"/>
  <c r="I6" i="5" s="1"/>
  <c r="G7" i="5"/>
  <c r="I7" i="5" s="1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2" i="5"/>
  <c r="I2" i="5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2" i="5"/>
  <c r="D27" i="2"/>
  <c r="D26" i="2"/>
  <c r="D25" i="2"/>
  <c r="D28" i="2"/>
  <c r="D24" i="2"/>
  <c r="D23" i="2"/>
  <c r="D22" i="2"/>
  <c r="D21" i="2"/>
  <c r="D20" i="2"/>
  <c r="D19" i="2"/>
  <c r="D18" i="2"/>
  <c r="D17" i="2"/>
  <c r="D16" i="2"/>
  <c r="D15" i="2"/>
  <c r="F57" i="3"/>
  <c r="D14" i="2"/>
  <c r="D12" i="2"/>
  <c r="D11" i="2"/>
  <c r="D10" i="2"/>
  <c r="D9" i="2"/>
  <c r="D8" i="2"/>
  <c r="D7" i="2"/>
  <c r="C6" i="2"/>
  <c r="D6" i="2" s="1"/>
  <c r="B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D5" i="2"/>
  <c r="D4" i="2"/>
  <c r="F96" i="11" l="1"/>
  <c r="F93" i="11"/>
  <c r="E24" i="6"/>
  <c r="E25" i="6" s="1"/>
  <c r="E26" i="6" s="1"/>
  <c r="F24" i="6"/>
  <c r="F25" i="6" s="1"/>
  <c r="F26" i="6" s="1"/>
  <c r="G10" i="6"/>
  <c r="G16" i="6" s="1"/>
  <c r="G12" i="6" l="1"/>
  <c r="G13" i="6"/>
  <c r="G15" i="6"/>
</calcChain>
</file>

<file path=xl/sharedStrings.xml><?xml version="1.0" encoding="utf-8"?>
<sst xmlns="http://schemas.openxmlformats.org/spreadsheetml/2006/main" count="611" uniqueCount="293">
  <si>
    <t>ფუნქციის სახელი</t>
  </si>
  <si>
    <t>პარამეტრი</t>
  </si>
  <si>
    <t>მნიშვნელობა</t>
  </si>
  <si>
    <t>BAHTTEXT</t>
  </si>
  <si>
    <t>აღწერა</t>
  </si>
  <si>
    <t>აბრუნებს რიცხვის ტექსტობრივ სახელს</t>
  </si>
  <si>
    <t>CHAR</t>
  </si>
  <si>
    <t>აბრუნებს რიცხვის შესაბამის სიმბოლოს (0-255)</t>
  </si>
  <si>
    <t>CLEAN</t>
  </si>
  <si>
    <t>ტექსტურ სტრიქონს ასუფთავებს არაბეჭდვადი სიმბოლოებისგან</t>
  </si>
  <si>
    <t>CODE</t>
  </si>
  <si>
    <t>Computer</t>
  </si>
  <si>
    <t>CONCATENATE</t>
  </si>
  <si>
    <t>ტექტური სტრიქონების გაერთიანება</t>
  </si>
  <si>
    <t>DOLLAER</t>
  </si>
  <si>
    <t>EXACT</t>
  </si>
  <si>
    <t>მნიშვნელობები</t>
  </si>
  <si>
    <t>ტექსტური მნიშვნელობების შედარება, შესაბამისად გვიბრუნებს true an false - ს</t>
  </si>
  <si>
    <t>FIND</t>
  </si>
  <si>
    <t>Computer Technology</t>
  </si>
  <si>
    <t>ძებნის საწყისი პოზიციის მითითებით ტექსტში ძებნა</t>
  </si>
  <si>
    <t>FIXED</t>
  </si>
  <si>
    <t>LEFT</t>
  </si>
  <si>
    <t>ათობითი ნიშნის განსაზღვრა</t>
  </si>
  <si>
    <t>გვიბრუნებს ტექსტურ სტრიქონში მარცხნიდან მითითებულ რაოდენობა სიმბოლოებს</t>
  </si>
  <si>
    <t>LEN</t>
  </si>
  <si>
    <t>გვიბრუნებს ტექსტურ სტრიქონში სიმბოლოების რაოდენობას</t>
  </si>
  <si>
    <t xml:space="preserve">Computer </t>
  </si>
  <si>
    <t>LOWER</t>
  </si>
  <si>
    <t>ტექსტური სტრიქონის გადაყვანა დაბალ რეგისტრში</t>
  </si>
  <si>
    <t>MID</t>
  </si>
  <si>
    <t>გვიბრუნებს ტექსტიდან პირობითად შუა ნაწილს, პოზიციის და სიმბოლოების რაოდენობის მითითებით</t>
  </si>
  <si>
    <t>computer technology</t>
  </si>
  <si>
    <t>PROPER</t>
  </si>
  <si>
    <t>ტექსტური სტრიქონი გადაჰყავს proper რეგისტრში, ყოველი სიტყვის პირველი ასო არის ზედა რეგისტრით</t>
  </si>
  <si>
    <t>REPLACE</t>
  </si>
  <si>
    <t>ტექსტში ძველი კონტექსტის ახლით შეცვლა პოზიციის მითითებით</t>
  </si>
  <si>
    <t>REPT</t>
  </si>
  <si>
    <t>ტექსტური სტრიქონის მითითებულ რაოდენობაჯერ გამეორება</t>
  </si>
  <si>
    <t>RIGHT</t>
  </si>
  <si>
    <t>აბრუნებს ტექსტურ სტრიქონიდან მითითებულ რაოდენობა სიმბოლოს მარჯვნიდან</t>
  </si>
  <si>
    <t>SEARCH</t>
  </si>
  <si>
    <t>ტექსტში ძებნა რეგისტრის გათვალისწინების გარეშე</t>
  </si>
  <si>
    <t>SUBSTITUTE</t>
  </si>
  <si>
    <t>ტექსტურ სტრიქონში მითითებული ფრაგმენტის ახლით შეცვლა</t>
  </si>
  <si>
    <t>T</t>
  </si>
  <si>
    <t>computer</t>
  </si>
  <si>
    <t>ტექტური ცვლადის შემთხვევაში გვიბრუნებს იგივეს,  სხავა შემთხვევაში აბრუნებს ცარიელ უჯრდეს</t>
  </si>
  <si>
    <t>TRIM</t>
  </si>
  <si>
    <t>computer   technology</t>
  </si>
  <si>
    <t>ტექსტიდან სიტყვებს შორის აშორებს ზედმეტ ინტერვალებს, ტოვებს მხოლოდ ერთს</t>
  </si>
  <si>
    <t>UPPER</t>
  </si>
  <si>
    <t>ტექტი გადაყავს მაღალ რეგისტრში</t>
  </si>
  <si>
    <t>123</t>
  </si>
  <si>
    <t>VALUE</t>
  </si>
  <si>
    <t>ტექსტობრივი ფორმატი გადაჰყავს რიცხობრივში</t>
  </si>
  <si>
    <t>გვიბრუნებს  სტრიქონის პირველი სიმბოლოს კოდს</t>
  </si>
  <si>
    <t xml:space="preserve"> რიცხვი გადაჰყავს  ფულად ფორმატში</t>
  </si>
  <si>
    <t>rand()</t>
  </si>
  <si>
    <t>RANDBETWEEN(1,100)</t>
  </si>
  <si>
    <t>RAND()*1000</t>
  </si>
  <si>
    <t>ROUND(G2,2)</t>
  </si>
  <si>
    <t>x</t>
  </si>
  <si>
    <t>round(x,1)</t>
  </si>
  <si>
    <t>roundup</t>
  </si>
  <si>
    <t>ROUNDDOWN</t>
  </si>
  <si>
    <t>paste value</t>
  </si>
  <si>
    <t>copy</t>
  </si>
  <si>
    <t>MIN</t>
  </si>
  <si>
    <t>MAX</t>
  </si>
  <si>
    <t>AVERAGE</t>
  </si>
  <si>
    <t>QUARTILE(A,1)</t>
  </si>
  <si>
    <t>QUARTILE(A,3)</t>
  </si>
  <si>
    <t>ცვეულებრივი ამოვარდნების ინტერვალების გამოთვლ;ა</t>
  </si>
  <si>
    <t>ექსტერმალური ამოვარდნების დიაპაზონი</t>
  </si>
  <si>
    <t>y</t>
  </si>
  <si>
    <t>afd</t>
  </si>
  <si>
    <t>ab</t>
  </si>
  <si>
    <t>eee</t>
  </si>
  <si>
    <t>ddd</t>
  </si>
  <si>
    <t>fff</t>
  </si>
  <si>
    <t>printer</t>
  </si>
  <si>
    <t>dfdf</t>
  </si>
  <si>
    <t>gfdg</t>
  </si>
  <si>
    <t>|||||</t>
  </si>
  <si>
    <t>კო</t>
  </si>
  <si>
    <t>ა</t>
  </si>
  <si>
    <t>nino</t>
  </si>
  <si>
    <t>maka</t>
  </si>
  <si>
    <t>eka</t>
  </si>
  <si>
    <t>ilo</t>
  </si>
  <si>
    <t>gdfgfd</t>
  </si>
  <si>
    <t>retr</t>
  </si>
  <si>
    <t>dfg,gdfgd,gdf</t>
  </si>
  <si>
    <t>gdf</t>
  </si>
  <si>
    <t>vvvv</t>
  </si>
  <si>
    <t>computer center</t>
  </si>
  <si>
    <t>A</t>
  </si>
  <si>
    <t>Ab</t>
  </si>
  <si>
    <t>Abrami</t>
  </si>
  <si>
    <t>Arab</t>
  </si>
  <si>
    <t>Akhjgkh</t>
  </si>
  <si>
    <t>A-G</t>
  </si>
  <si>
    <t>Ahghjghfd</t>
  </si>
  <si>
    <t>Bjghdfjgf</t>
  </si>
  <si>
    <t>Chgfhg</t>
  </si>
  <si>
    <t>ააა</t>
  </si>
  <si>
    <t>ბბბ</t>
  </si>
  <si>
    <t>ჰგჰგფჰ</t>
  </si>
  <si>
    <t>ტერტრეტ</t>
  </si>
  <si>
    <t>გჰგჰ</t>
  </si>
  <si>
    <t>ტტტ</t>
  </si>
  <si>
    <t>ჰგფთთტ</t>
  </si>
  <si>
    <t>აბრამია</t>
  </si>
  <si>
    <t>მაისურა</t>
  </si>
  <si>
    <t>გფდგ</t>
  </si>
  <si>
    <t>გფდ</t>
  </si>
  <si>
    <t>ფდგდფ</t>
  </si>
  <si>
    <t>გ</t>
  </si>
  <si>
    <t>გდფგ</t>
  </si>
  <si>
    <t>გდფ</t>
  </si>
  <si>
    <t>გგ</t>
  </si>
  <si>
    <t>დდ</t>
  </si>
  <si>
    <t>ზზზ</t>
  </si>
  <si>
    <t>ეეე</t>
  </si>
  <si>
    <t>გგგ</t>
  </si>
  <si>
    <t>B</t>
  </si>
  <si>
    <t>C</t>
  </si>
  <si>
    <t>D</t>
  </si>
  <si>
    <t>E</t>
  </si>
  <si>
    <t>F</t>
  </si>
  <si>
    <t>G</t>
  </si>
  <si>
    <t>J</t>
  </si>
  <si>
    <t>K</t>
  </si>
  <si>
    <t>N</t>
  </si>
  <si>
    <t>O</t>
  </si>
  <si>
    <t>P</t>
  </si>
  <si>
    <t>Gfgfd</t>
  </si>
  <si>
    <t>BBB</t>
  </si>
  <si>
    <t>Fhgdfjghfd</t>
  </si>
  <si>
    <t>ბბბბ</t>
  </si>
  <si>
    <t>დდდ</t>
  </si>
  <si>
    <t>Abjdhfdjs</t>
  </si>
  <si>
    <t>jfghfdjgfd</t>
  </si>
  <si>
    <t>gfdhghdfjg</t>
  </si>
  <si>
    <t>bnbng</t>
  </si>
  <si>
    <t>gfdgf</t>
  </si>
  <si>
    <t xml:space="preserve">nino </t>
  </si>
  <si>
    <t>jgfjgfh</t>
  </si>
  <si>
    <t>jghdfjgh</t>
  </si>
  <si>
    <t>fhgjhfdjgf</t>
  </si>
  <si>
    <t>fdjgkjhfkgfd</t>
  </si>
  <si>
    <t>fkgjfkg</t>
  </si>
  <si>
    <t>fgkhgjh hgfhjkgjhgf</t>
  </si>
  <si>
    <t>hgfhg  hgfhgf</t>
  </si>
  <si>
    <t>gfhgf hgfhgf</t>
  </si>
  <si>
    <t>compiuter center</t>
  </si>
  <si>
    <t>fdgfgfdgfdgfdg gdfgfgf</t>
  </si>
  <si>
    <t>gdfgf gfdgfdg</t>
  </si>
  <si>
    <t>Computer Center</t>
  </si>
  <si>
    <t>SSSS</t>
  </si>
  <si>
    <t>hfghgf545</t>
  </si>
  <si>
    <t>kodi</t>
  </si>
  <si>
    <t>00000121</t>
  </si>
  <si>
    <t>000121</t>
  </si>
  <si>
    <t>000001212</t>
  </si>
  <si>
    <t>0000121</t>
  </si>
  <si>
    <t>13,145</t>
  </si>
  <si>
    <t>1234,147</t>
  </si>
  <si>
    <t>123.145</t>
  </si>
  <si>
    <t>12345.147</t>
  </si>
  <si>
    <t>148.145</t>
  </si>
  <si>
    <t>254.147</t>
  </si>
  <si>
    <t xml:space="preserve"> </t>
  </si>
  <si>
    <t>Char</t>
  </si>
  <si>
    <t>&amp; char</t>
  </si>
  <si>
    <t>clean</t>
  </si>
  <si>
    <t>c</t>
  </si>
  <si>
    <t>niko</t>
  </si>
  <si>
    <t>len</t>
  </si>
  <si>
    <t>trim</t>
  </si>
  <si>
    <t>countif</t>
  </si>
  <si>
    <t>computer   center</t>
  </si>
  <si>
    <t>პირადი ნომერი</t>
  </si>
  <si>
    <t>dghgf</t>
  </si>
  <si>
    <t>dhh</t>
  </si>
  <si>
    <t>hhjhj</t>
  </si>
  <si>
    <t>lef</t>
  </si>
  <si>
    <t>Abramia</t>
  </si>
  <si>
    <t>ArabiZe</t>
  </si>
  <si>
    <t>adfds</t>
  </si>
  <si>
    <t>Ahhljgfd</t>
  </si>
  <si>
    <t>akjgkfjgfk</t>
  </si>
  <si>
    <t>Alhglhkgf</t>
  </si>
  <si>
    <t>left</t>
  </si>
  <si>
    <t>proper</t>
  </si>
  <si>
    <t>mid</t>
  </si>
  <si>
    <t>righ</t>
  </si>
  <si>
    <t>aaaa gfgfgdf</t>
  </si>
  <si>
    <t>bb gfgfdgfdgf</t>
  </si>
  <si>
    <t>cccccc gdfgfdgfdg</t>
  </si>
  <si>
    <t xml:space="preserve">ddddddd dfgdfgdfg </t>
  </si>
  <si>
    <t>search</t>
  </si>
  <si>
    <t>find</t>
  </si>
  <si>
    <t>Computer center</t>
  </si>
  <si>
    <t>ითვალისწინებს რეგისტრს</t>
  </si>
  <si>
    <t>არ ითვალისწინებს</t>
  </si>
  <si>
    <t>upper</t>
  </si>
  <si>
    <t>lower</t>
  </si>
  <si>
    <t>exact</t>
  </si>
  <si>
    <t>computer  center</t>
  </si>
  <si>
    <t>computer    center</t>
  </si>
  <si>
    <t>FGFGF</t>
  </si>
  <si>
    <t>GHGHG</t>
  </si>
  <si>
    <t>FGFG123</t>
  </si>
  <si>
    <t>Ajhjhn Fkjkj</t>
  </si>
  <si>
    <t>hgfhgf hgfhgfh</t>
  </si>
  <si>
    <t>hdfghghghghgf hghghgf</t>
  </si>
  <si>
    <t>hgfhgh  hdfghgfhgfhgfhgfhgf</t>
  </si>
  <si>
    <t>computer centerr</t>
  </si>
  <si>
    <t xml:space="preserve">computer </t>
  </si>
  <si>
    <t>შემოსავალი</t>
  </si>
  <si>
    <t>არ დაფისირდა</t>
  </si>
  <si>
    <t>არ დაფიქსირდა</t>
  </si>
  <si>
    <t>t</t>
  </si>
  <si>
    <t>კოდი</t>
  </si>
  <si>
    <t>000125</t>
  </si>
  <si>
    <t>000145</t>
  </si>
  <si>
    <t>000147</t>
  </si>
  <si>
    <t>124.45</t>
  </si>
  <si>
    <t>458.789</t>
  </si>
  <si>
    <t>365.789</t>
  </si>
  <si>
    <t>12 45</t>
  </si>
  <si>
    <t>14 60</t>
  </si>
  <si>
    <t>გვარი</t>
  </si>
  <si>
    <t>სახელი</t>
  </si>
  <si>
    <t>მამის სახელი</t>
  </si>
  <si>
    <t>მაისურაძე</t>
  </si>
  <si>
    <t>ნინო</t>
  </si>
  <si>
    <t>ილია</t>
  </si>
  <si>
    <t>სორტირება ქართლი ტექსტების</t>
  </si>
  <si>
    <t>აააა</t>
  </si>
  <si>
    <t>გგგგ</t>
  </si>
  <si>
    <t>დდდდ</t>
  </si>
  <si>
    <t>ეეეე</t>
  </si>
  <si>
    <t>კადრების განყოფილება</t>
  </si>
  <si>
    <t>პიარი</t>
  </si>
  <si>
    <t>საფინასო</t>
  </si>
  <si>
    <t>მენეჯმენტი</t>
  </si>
  <si>
    <t>მარკეტინგი</t>
  </si>
  <si>
    <t>char</t>
  </si>
  <si>
    <t>gjghjhg</t>
  </si>
  <si>
    <t>gfg</t>
  </si>
  <si>
    <t>gmail.com</t>
  </si>
  <si>
    <t>code</t>
  </si>
  <si>
    <t>Computer  Center</t>
  </si>
  <si>
    <t>asdf</t>
  </si>
  <si>
    <t>ASDDFF</t>
  </si>
  <si>
    <t>KDFGJKFD</t>
  </si>
  <si>
    <t>GFGDF</t>
  </si>
  <si>
    <t>GDFG</t>
  </si>
  <si>
    <t>HGH</t>
  </si>
  <si>
    <t>Ajghjh</t>
  </si>
  <si>
    <t>agdf</t>
  </si>
  <si>
    <t>Ajhj</t>
  </si>
  <si>
    <t>EXACT(LEFT(E70;1);"A")</t>
  </si>
  <si>
    <t xml:space="preserve">nino  </t>
  </si>
  <si>
    <t>lia dfgdfgfdgfd</t>
  </si>
  <si>
    <t>ekaterine gdgfd</t>
  </si>
  <si>
    <t>eka gdfgfdg</t>
  </si>
  <si>
    <t>manana  gdfgfdgf</t>
  </si>
  <si>
    <t xml:space="preserve">saxelebi </t>
  </si>
  <si>
    <t xml:space="preserve">gavri </t>
  </si>
  <si>
    <t>RIGHT(E112;LEN(E112)-FIND(" ";E112;1))</t>
  </si>
  <si>
    <t>სახელი A, გვარი B</t>
  </si>
  <si>
    <t>Ajhjhb Bkjk</t>
  </si>
  <si>
    <t>AND(EXACT(LEFT(E119;1);"A");EXACT(MID(E119;FIND(" ";E119;1)+1;1);"B"))</t>
  </si>
  <si>
    <t>replace</t>
  </si>
  <si>
    <t>000012</t>
  </si>
  <si>
    <t>000014</t>
  </si>
  <si>
    <t>000017</t>
  </si>
  <si>
    <t>123.454</t>
  </si>
  <si>
    <t>1254.478</t>
  </si>
  <si>
    <t>145.789</t>
  </si>
  <si>
    <t>14 45</t>
  </si>
  <si>
    <t>18 30</t>
  </si>
  <si>
    <t>Semosavali</t>
  </si>
  <si>
    <t>ar dafiqsirda</t>
  </si>
  <si>
    <t>ვვვ</t>
  </si>
  <si>
    <t>ზზზზ</t>
  </si>
  <si>
    <t>თგდფგდფ</t>
  </si>
  <si>
    <t>თდფგფ</t>
  </si>
  <si>
    <t>კადრები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</si>
</sst>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a_r_i_-;\-* #,##0.00\ _L_a_r_i_-;_-* &quot;-&quot;??\ _L_a_r_i_-;_-@_-"/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49" fontId="0" fillId="4" borderId="0" xfId="0" applyNumberFormat="1" applyFill="1"/>
    <xf numFmtId="0" fontId="3" fillId="0" borderId="0" xfId="0" applyFont="1"/>
    <xf numFmtId="0" fontId="4" fillId="0" borderId="0" xfId="0" applyFont="1"/>
    <xf numFmtId="0" fontId="0" fillId="0" borderId="0" xfId="0" applyNumberFormat="1"/>
    <xf numFmtId="49" fontId="0" fillId="0" borderId="0" xfId="0" applyNumberFormat="1" applyAlignment="1">
      <alignment horizontal="right"/>
    </xf>
    <xf numFmtId="43" fontId="0" fillId="0" borderId="0" xfId="1" applyFont="1"/>
    <xf numFmtId="14" fontId="0" fillId="4" borderId="0" xfId="0" applyNumberFormat="1" applyFill="1"/>
    <xf numFmtId="20" fontId="0" fillId="4" borderId="0" xfId="0" applyNumberFormat="1" applyFill="1"/>
    <xf numFmtId="20" fontId="0" fillId="0" borderId="0" xfId="0" applyNumberFormat="1"/>
    <xf numFmtId="0" fontId="0" fillId="3" borderId="0" xfId="0" applyNumberFormat="1" applyFill="1"/>
    <xf numFmtId="164" fontId="0" fillId="0" borderId="0" xfId="0" applyNumberForma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2" fontId="0" fillId="4" borderId="0" xfId="0" applyNumberFormat="1" applyFill="1"/>
    <xf numFmtId="3" fontId="0" fillId="0" borderId="0" xfId="0" applyNumberFormat="1"/>
  </cellXfs>
  <cellStyles count="2">
    <cellStyle name="Comma" xfId="1" builtinId="3"/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rand_round!$C$29:$C$35</c:f>
              <c:numCache>
                <c:formatCode>General</c:formatCode>
                <c:ptCount val="7"/>
                <c:pt idx="0">
                  <c:v>55.52</c:v>
                </c:pt>
                <c:pt idx="1">
                  <c:v>96.6</c:v>
                </c:pt>
                <c:pt idx="2">
                  <c:v>9.36</c:v>
                </c:pt>
                <c:pt idx="3">
                  <c:v>99.78</c:v>
                </c:pt>
                <c:pt idx="4">
                  <c:v>74.38</c:v>
                </c:pt>
                <c:pt idx="5">
                  <c:v>80.27</c:v>
                </c:pt>
                <c:pt idx="6">
                  <c:v>28.66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7641840"/>
        <c:axId val="187642224"/>
      </c:barChart>
      <c:catAx>
        <c:axId val="18764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7642224"/>
        <c:crosses val="autoZero"/>
        <c:auto val="1"/>
        <c:lblAlgn val="ctr"/>
        <c:lblOffset val="100"/>
        <c:noMultiLvlLbl val="0"/>
      </c:catAx>
      <c:valAx>
        <c:axId val="18764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64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3038475</xdr:colOff>
      <xdr:row>29</xdr:row>
      <xdr:rowOff>47626</xdr:rowOff>
    </xdr:from>
    <xdr:to>
      <xdr:col>9</xdr:col>
      <xdr:colOff>600075</xdr:colOff>
      <xdr:row>31</xdr:row>
      <xdr:rowOff>47626</xdr:rowOff>
    </xdr:to>
    <xdr:sp macro="" textlink="">
      <xdr:nvSpPr>
        <xdr:cNvPr id="2" name="TextBox 1"/>
        <xdr:cNvSpPr txBox="1"/>
      </xdr:nvSpPr>
      <xdr:spPr>
        <a:xfrm>
          <a:off x="7524750" y="5572126"/>
          <a:ext cx="4114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iwyebodes "a"</a:t>
          </a:r>
        </a:p>
        <a:p>
          <a:endParaRPr lang="en-US" sz="1100"/>
        </a:p>
      </xdr:txBody>
    </xdr:sp>
    <xdr:clientData/>
  </xdr:twoCellAnchor>
  <xdr:twoCellAnchor>
    <xdr:from>
      <xdr:col>3</xdr:col>
      <xdr:colOff>1819275</xdr:colOff>
      <xdr:row>47</xdr:row>
      <xdr:rowOff>76200</xdr:rowOff>
    </xdr:from>
    <xdr:to>
      <xdr:col>8</xdr:col>
      <xdr:colOff>104775</xdr:colOff>
      <xdr:row>50</xdr:row>
      <xdr:rowOff>28575</xdr:rowOff>
    </xdr:to>
    <xdr:sp macro="" textlink="">
      <xdr:nvSpPr>
        <xdr:cNvPr id="3" name="TextBox 2"/>
        <xdr:cNvSpPr txBox="1"/>
      </xdr:nvSpPr>
      <xdr:spPr>
        <a:xfrm>
          <a:off x="4505325" y="9029700"/>
          <a:ext cx="29718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iwyebodes ab</a:t>
          </a:r>
        </a:p>
        <a:p>
          <a:endParaRPr lang="en-US" sz="1100"/>
        </a:p>
      </xdr:txBody>
    </xdr:sp>
    <xdr:clientData/>
  </xdr:twoCellAnchor>
  <xdr:twoCellAnchor>
    <xdr:from>
      <xdr:col>2</xdr:col>
      <xdr:colOff>361950</xdr:colOff>
      <xdr:row>154</xdr:row>
      <xdr:rowOff>171450</xdr:rowOff>
    </xdr:from>
    <xdr:to>
      <xdr:col>3</xdr:col>
      <xdr:colOff>2095500</xdr:colOff>
      <xdr:row>162</xdr:row>
      <xdr:rowOff>9525</xdr:rowOff>
    </xdr:to>
    <xdr:sp macro="" textlink="">
      <xdr:nvSpPr>
        <xdr:cNvPr id="4" name="TextBox 3"/>
        <xdr:cNvSpPr txBox="1"/>
      </xdr:nvSpPr>
      <xdr:spPr>
        <a:xfrm>
          <a:off x="3400425" y="29508450"/>
          <a:ext cx="31813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სორტირებულია მომხმარებლის სიის მიხედვით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34</xdr:row>
      <xdr:rowOff>142875</xdr:rowOff>
    </xdr:from>
    <xdr:to>
      <xdr:col>12</xdr:col>
      <xdr:colOff>361950</xdr:colOff>
      <xdr:row>40</xdr:row>
      <xdr:rowOff>180975</xdr:rowOff>
    </xdr:to>
    <xdr:sp macro="" textlink="">
      <xdr:nvSpPr>
        <xdr:cNvPr id="2" name="TextBox 1"/>
        <xdr:cNvSpPr txBox="1"/>
      </xdr:nvSpPr>
      <xdr:spPr>
        <a:xfrm>
          <a:off x="6696075" y="6619875"/>
          <a:ext cx="30099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შეზღუდვა:</a:t>
          </a:r>
          <a:r>
            <a:rPr lang="ka-GE" sz="1100" baseline="0"/>
            <a:t> მხოლოდ რიცხვები და 11 ნიშნა</a:t>
          </a:r>
        </a:p>
        <a:p>
          <a:endParaRPr lang="en-US" sz="1100"/>
        </a:p>
      </xdr:txBody>
    </xdr:sp>
    <xdr:clientData/>
  </xdr:twoCellAnchor>
  <xdr:twoCellAnchor>
    <xdr:from>
      <xdr:col>6</xdr:col>
      <xdr:colOff>838200</xdr:colOff>
      <xdr:row>112</xdr:row>
      <xdr:rowOff>9525</xdr:rowOff>
    </xdr:from>
    <xdr:to>
      <xdr:col>9</xdr:col>
      <xdr:colOff>447675</xdr:colOff>
      <xdr:row>121</xdr:row>
      <xdr:rowOff>28575</xdr:rowOff>
    </xdr:to>
    <xdr:sp macro="" textlink="">
      <xdr:nvSpPr>
        <xdr:cNvPr id="3" name="TextBox 2"/>
        <xdr:cNvSpPr txBox="1"/>
      </xdr:nvSpPr>
      <xdr:spPr>
        <a:xfrm>
          <a:off x="6848475" y="21345525"/>
          <a:ext cx="2981325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მარჯვნიდა</a:t>
          </a:r>
          <a:r>
            <a:rPr lang="ka-GE" sz="1100" baseline="0"/>
            <a:t> ჩამოაჭერით სფეისამდე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121</xdr:row>
      <xdr:rowOff>54429</xdr:rowOff>
    </xdr:from>
    <xdr:to>
      <xdr:col>7</xdr:col>
      <xdr:colOff>2803071</xdr:colOff>
      <xdr:row>123</xdr:row>
      <xdr:rowOff>176893</xdr:rowOff>
    </xdr:to>
    <xdr:sp macro="" textlink="">
      <xdr:nvSpPr>
        <xdr:cNvPr id="2" name="TextBox 1"/>
        <xdr:cNvSpPr txBox="1"/>
      </xdr:nvSpPr>
      <xdr:spPr>
        <a:xfrm>
          <a:off x="4973411" y="23295429"/>
          <a:ext cx="2660196" cy="503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a-GE" sz="1100"/>
            <a:t>გვარი იწყებოდეს </a:t>
          </a:r>
          <a:r>
            <a:rPr lang="en-US" sz="1100"/>
            <a:t>"A"</a:t>
          </a:r>
          <a:r>
            <a:rPr lang="en-US" sz="1100" baseline="0"/>
            <a:t>  </a:t>
          </a:r>
          <a:r>
            <a:rPr lang="ka-GE" sz="1100" baseline="0"/>
            <a:t>და სახელი </a:t>
          </a:r>
          <a:r>
            <a:rPr lang="en-US" sz="1100" baseline="0"/>
            <a:t>"B"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33</xdr:row>
      <xdr:rowOff>142875</xdr:rowOff>
    </xdr:from>
    <xdr:to>
      <xdr:col>8</xdr:col>
      <xdr:colOff>790575</xdr:colOff>
      <xdr:row>45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18</xdr:row>
      <xdr:rowOff>180975</xdr:rowOff>
    </xdr:from>
    <xdr:to>
      <xdr:col>14</xdr:col>
      <xdr:colOff>314325</xdr:colOff>
      <xdr:row>26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06025" y="3609975"/>
          <a:ext cx="1990725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104775</xdr:colOff>
      <xdr:row>7</xdr:row>
      <xdr:rowOff>9525</xdr:rowOff>
    </xdr:from>
    <xdr:to>
      <xdr:col>14</xdr:col>
      <xdr:colOff>66675</xdr:colOff>
      <xdr:row>14</xdr:row>
      <xdr:rowOff>95250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48800" y="1343025"/>
          <a:ext cx="2400300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73"/>
  <sheetViews>
    <sheetView topLeftCell="A7" zoomScaleNormal="100" workbookViewId="0">
      <selection activeCell="E46" sqref="E46"/>
    </sheetView>
  </sheetViews>
  <sheetFormatPr defaultRowHeight="15" x14ac:dyDescent="0.25"/>
  <cols>
    <col min="2" max="2" width="36.42578125" customWidth="1"/>
    <col min="3" max="3" width="21.7109375" customWidth="1"/>
    <col min="4" max="4" width="15.42578125" customWidth="1"/>
    <col min="5" max="5" width="17.85546875" customWidth="1"/>
    <col min="6" max="6" width="19" customWidth="1"/>
  </cols>
  <sheetData>
    <row r="3" spans="2:6" x14ac:dyDescent="0.25">
      <c r="B3" t="s">
        <v>0</v>
      </c>
      <c r="C3" t="s">
        <v>1</v>
      </c>
      <c r="D3" t="s">
        <v>2</v>
      </c>
      <c r="F3" t="s">
        <v>4</v>
      </c>
    </row>
    <row r="4" spans="2:6" x14ac:dyDescent="0.25">
      <c r="B4" s="4" t="s">
        <v>3</v>
      </c>
      <c r="C4">
        <v>12</v>
      </c>
      <c r="D4" t="str">
        <f>BAHTTEXT(C4)</f>
        <v>สิบสองบาทถ้วน</v>
      </c>
      <c r="F4" t="s">
        <v>5</v>
      </c>
    </row>
    <row r="5" spans="2:6" x14ac:dyDescent="0.25">
      <c r="B5" t="s">
        <v>6</v>
      </c>
      <c r="C5">
        <v>120</v>
      </c>
      <c r="D5" t="str">
        <f>CHAR(C5)</f>
        <v>x</v>
      </c>
      <c r="F5" t="s">
        <v>7</v>
      </c>
    </row>
    <row r="6" spans="2:6" x14ac:dyDescent="0.25">
      <c r="B6" t="s">
        <v>8</v>
      </c>
      <c r="C6" t="str">
        <f>CHAR(12)&amp;"text"&amp;CHAR(12)</f>
        <v>_x000C_text_x000C_</v>
      </c>
      <c r="D6" t="str">
        <f>CLEAN(C6)</f>
        <v>text</v>
      </c>
      <c r="F6" t="s">
        <v>9</v>
      </c>
    </row>
    <row r="7" spans="2:6" x14ac:dyDescent="0.25">
      <c r="B7" t="s">
        <v>10</v>
      </c>
      <c r="C7" t="s">
        <v>11</v>
      </c>
      <c r="D7">
        <f>CODE(C7)</f>
        <v>67</v>
      </c>
      <c r="F7" t="s">
        <v>56</v>
      </c>
    </row>
    <row r="8" spans="2:6" x14ac:dyDescent="0.25">
      <c r="B8" t="s">
        <v>12</v>
      </c>
      <c r="D8" t="str">
        <f>CONCATENATE(D3," ",F3)</f>
        <v>მნიშვნელობა აღწერა</v>
      </c>
      <c r="F8" t="s">
        <v>13</v>
      </c>
    </row>
    <row r="9" spans="2:6" x14ac:dyDescent="0.25">
      <c r="B9" t="s">
        <v>14</v>
      </c>
      <c r="C9">
        <v>1456.32</v>
      </c>
      <c r="D9" t="str">
        <f>DOLLAR(C9,2)</f>
        <v>1 456,32 Lari</v>
      </c>
      <c r="F9" t="s">
        <v>57</v>
      </c>
    </row>
    <row r="10" spans="2:6" x14ac:dyDescent="0.25">
      <c r="B10" t="s">
        <v>15</v>
      </c>
      <c r="C10" t="s">
        <v>16</v>
      </c>
      <c r="D10" t="b">
        <f>EXACT(C10,D3)</f>
        <v>0</v>
      </c>
      <c r="F10" t="s">
        <v>17</v>
      </c>
    </row>
    <row r="11" spans="2:6" x14ac:dyDescent="0.25">
      <c r="B11" t="s">
        <v>18</v>
      </c>
      <c r="C11" t="s">
        <v>19</v>
      </c>
      <c r="D11">
        <f>FIND("Te",C11)</f>
        <v>10</v>
      </c>
      <c r="F11" t="s">
        <v>20</v>
      </c>
    </row>
    <row r="12" spans="2:6" x14ac:dyDescent="0.25">
      <c r="B12" t="s">
        <v>21</v>
      </c>
      <c r="C12">
        <v>45698</v>
      </c>
      <c r="D12" t="str">
        <f>FIXED(C12,3)</f>
        <v>45 698,000</v>
      </c>
      <c r="F12" t="s">
        <v>23</v>
      </c>
    </row>
    <row r="13" spans="2:6" x14ac:dyDescent="0.25">
      <c r="B13" t="s">
        <v>22</v>
      </c>
      <c r="C13" t="s">
        <v>19</v>
      </c>
      <c r="D13" t="str">
        <f>LEFT(C13,10)</f>
        <v>Computer T</v>
      </c>
      <c r="F13" t="s">
        <v>24</v>
      </c>
    </row>
    <row r="14" spans="2:6" x14ac:dyDescent="0.25">
      <c r="B14" t="s">
        <v>25</v>
      </c>
      <c r="C14" t="s">
        <v>19</v>
      </c>
      <c r="D14">
        <f>LEN(C14)</f>
        <v>19</v>
      </c>
      <c r="F14" t="s">
        <v>26</v>
      </c>
    </row>
    <row r="15" spans="2:6" x14ac:dyDescent="0.25">
      <c r="B15" t="s">
        <v>28</v>
      </c>
      <c r="C15" t="s">
        <v>19</v>
      </c>
      <c r="D15" t="str">
        <f>LOWER(C15)</f>
        <v>computer technology</v>
      </c>
      <c r="F15" t="s">
        <v>29</v>
      </c>
    </row>
    <row r="16" spans="2:6" x14ac:dyDescent="0.25">
      <c r="B16" t="s">
        <v>30</v>
      </c>
      <c r="C16" t="s">
        <v>19</v>
      </c>
      <c r="D16" t="str">
        <f>MID(C16,10,6)</f>
        <v>Techno</v>
      </c>
      <c r="F16" t="s">
        <v>31</v>
      </c>
    </row>
    <row r="17" spans="2:6" x14ac:dyDescent="0.25">
      <c r="B17" t="s">
        <v>33</v>
      </c>
      <c r="C17" t="s">
        <v>32</v>
      </c>
      <c r="D17" t="str">
        <f>PROPER(C17)</f>
        <v>Computer Technology</v>
      </c>
      <c r="F17" t="s">
        <v>34</v>
      </c>
    </row>
    <row r="18" spans="2:6" x14ac:dyDescent="0.25">
      <c r="B18" t="s">
        <v>35</v>
      </c>
      <c r="C18" t="s">
        <v>32</v>
      </c>
      <c r="D18" t="str">
        <f>REPLACE(C18,9,1,":")</f>
        <v>computer:technology</v>
      </c>
      <c r="F18" t="s">
        <v>36</v>
      </c>
    </row>
    <row r="19" spans="2:6" x14ac:dyDescent="0.25">
      <c r="B19" t="s">
        <v>37</v>
      </c>
      <c r="C19" t="s">
        <v>32</v>
      </c>
      <c r="D19" t="str">
        <f>REPT(C19,2)</f>
        <v>computer technologycomputer technology</v>
      </c>
      <c r="F19" t="s">
        <v>38</v>
      </c>
    </row>
    <row r="20" spans="2:6" x14ac:dyDescent="0.25">
      <c r="B20" t="s">
        <v>39</v>
      </c>
      <c r="C20" t="s">
        <v>32</v>
      </c>
      <c r="D20" t="str">
        <f>RIGHT(C20,10)</f>
        <v>technology</v>
      </c>
      <c r="F20" t="s">
        <v>40</v>
      </c>
    </row>
    <row r="21" spans="2:6" x14ac:dyDescent="0.25">
      <c r="B21" t="s">
        <v>41</v>
      </c>
      <c r="C21" t="s">
        <v>32</v>
      </c>
      <c r="D21">
        <f>SEARCH("Te",C21,10)</f>
        <v>10</v>
      </c>
      <c r="F21" t="s">
        <v>42</v>
      </c>
    </row>
    <row r="22" spans="2:6" x14ac:dyDescent="0.25">
      <c r="B22" t="s">
        <v>43</v>
      </c>
      <c r="C22" t="s">
        <v>32</v>
      </c>
      <c r="D22" t="str">
        <f>SUBSTITUTE(C22,"technology","center")</f>
        <v>computer center</v>
      </c>
      <c r="F22" t="s">
        <v>44</v>
      </c>
    </row>
    <row r="23" spans="2:6" x14ac:dyDescent="0.25">
      <c r="B23" t="s">
        <v>45</v>
      </c>
      <c r="C23" s="2" t="s">
        <v>46</v>
      </c>
      <c r="D23" t="str">
        <f>T(C23)</f>
        <v>computer</v>
      </c>
      <c r="F23" t="s">
        <v>47</v>
      </c>
    </row>
    <row r="24" spans="2:6" x14ac:dyDescent="0.25">
      <c r="B24" t="s">
        <v>45</v>
      </c>
      <c r="C24">
        <v>456</v>
      </c>
      <c r="D24" s="1" t="str">
        <f>T(C24)</f>
        <v/>
      </c>
      <c r="E24" s="1"/>
    </row>
    <row r="25" spans="2:6" x14ac:dyDescent="0.25">
      <c r="B25" t="s">
        <v>48</v>
      </c>
      <c r="C25" t="s">
        <v>49</v>
      </c>
      <c r="D25" t="str">
        <f>TRIM(C25)</f>
        <v>computer technology</v>
      </c>
      <c r="F25" t="s">
        <v>50</v>
      </c>
    </row>
    <row r="26" spans="2:6" x14ac:dyDescent="0.25">
      <c r="B26" t="s">
        <v>51</v>
      </c>
      <c r="C26" t="s">
        <v>32</v>
      </c>
      <c r="D26" t="str">
        <f>UPPER(C26)</f>
        <v>COMPUTER TECHNOLOGY</v>
      </c>
      <c r="F26" t="s">
        <v>52</v>
      </c>
    </row>
    <row r="27" spans="2:6" x14ac:dyDescent="0.25">
      <c r="B27" t="s">
        <v>54</v>
      </c>
      <c r="C27" s="2" t="s">
        <v>53</v>
      </c>
      <c r="D27">
        <f>VALUE(C27)</f>
        <v>123</v>
      </c>
      <c r="F27" t="s">
        <v>55</v>
      </c>
    </row>
    <row r="28" spans="2:6" x14ac:dyDescent="0.25">
      <c r="C28" s="3"/>
      <c r="D28" t="str">
        <f>T(C28)</f>
        <v/>
      </c>
    </row>
    <row r="35" spans="2:6" x14ac:dyDescent="0.25">
      <c r="B35" s="7" t="s">
        <v>76</v>
      </c>
      <c r="C35" t="str">
        <f>UPPER(B35)</f>
        <v>AFD</v>
      </c>
    </row>
    <row r="36" spans="2:6" x14ac:dyDescent="0.25">
      <c r="B36" s="7"/>
      <c r="D36" t="s">
        <v>161</v>
      </c>
      <c r="F36" t="str">
        <f>T(D36)</f>
        <v>hfghgf545</v>
      </c>
    </row>
    <row r="37" spans="2:6" x14ac:dyDescent="0.25">
      <c r="B37" s="7"/>
      <c r="D37">
        <v>4545</v>
      </c>
      <c r="F37" t="str">
        <f>T(D37)</f>
        <v/>
      </c>
    </row>
    <row r="38" spans="2:6" x14ac:dyDescent="0.25">
      <c r="B38" s="7"/>
    </row>
    <row r="39" spans="2:6" x14ac:dyDescent="0.25">
      <c r="B39" s="7"/>
    </row>
    <row r="40" spans="2:6" x14ac:dyDescent="0.25">
      <c r="B40" s="7"/>
    </row>
    <row r="41" spans="2:6" x14ac:dyDescent="0.25">
      <c r="B41" s="7"/>
      <c r="C41">
        <v>123654</v>
      </c>
      <c r="D41" s="13" t="str">
        <f>FIXED(C41,3,0)</f>
        <v>123 654,000</v>
      </c>
    </row>
    <row r="42" spans="2:6" x14ac:dyDescent="0.25">
      <c r="B42" s="7"/>
    </row>
    <row r="43" spans="2:6" x14ac:dyDescent="0.25">
      <c r="B43" s="7"/>
    </row>
    <row r="49" spans="3:8" x14ac:dyDescent="0.25">
      <c r="C49" s="7" t="s">
        <v>77</v>
      </c>
    </row>
    <row r="50" spans="3:8" x14ac:dyDescent="0.25">
      <c r="C50" s="7"/>
    </row>
    <row r="51" spans="3:8" x14ac:dyDescent="0.25">
      <c r="C51" s="7"/>
    </row>
    <row r="52" spans="3:8" x14ac:dyDescent="0.25">
      <c r="C52" s="7"/>
    </row>
    <row r="53" spans="3:8" x14ac:dyDescent="0.25">
      <c r="C53" s="7"/>
    </row>
    <row r="54" spans="3:8" x14ac:dyDescent="0.25">
      <c r="C54" s="7"/>
    </row>
    <row r="55" spans="3:8" x14ac:dyDescent="0.25">
      <c r="C55" s="7"/>
    </row>
    <row r="56" spans="3:8" x14ac:dyDescent="0.25">
      <c r="C56" s="8"/>
    </row>
    <row r="57" spans="3:8" x14ac:dyDescent="0.25">
      <c r="C57" s="7"/>
    </row>
    <row r="58" spans="3:8" x14ac:dyDescent="0.25">
      <c r="C58" s="7"/>
    </row>
    <row r="59" spans="3:8" x14ac:dyDescent="0.25">
      <c r="C59" s="7"/>
    </row>
    <row r="63" spans="3:8" x14ac:dyDescent="0.25">
      <c r="C63" s="7" t="s">
        <v>78</v>
      </c>
    </row>
    <row r="64" spans="3:8" x14ac:dyDescent="0.25">
      <c r="C64" s="7" t="s">
        <v>79</v>
      </c>
      <c r="E64">
        <v>121212</v>
      </c>
      <c r="F64" t="str">
        <f>FIXED(E64,3,FALSE)</f>
        <v>121 212,000</v>
      </c>
      <c r="H64">
        <v>65</v>
      </c>
    </row>
    <row r="65" spans="3:8" x14ac:dyDescent="0.25">
      <c r="C65" s="7" t="s">
        <v>80</v>
      </c>
      <c r="H65">
        <v>90</v>
      </c>
    </row>
    <row r="66" spans="3:8" x14ac:dyDescent="0.25">
      <c r="C66" s="7"/>
      <c r="F66">
        <f>F64*20</f>
        <v>2424240</v>
      </c>
    </row>
    <row r="67" spans="3:8" x14ac:dyDescent="0.25">
      <c r="C67" s="7"/>
    </row>
    <row r="68" spans="3:8" x14ac:dyDescent="0.25">
      <c r="C68" s="7"/>
      <c r="E68" s="23">
        <v>123478254</v>
      </c>
    </row>
    <row r="69" spans="3:8" x14ac:dyDescent="0.25">
      <c r="C69" s="7"/>
    </row>
    <row r="70" spans="3:8" x14ac:dyDescent="0.25">
      <c r="C70" s="7"/>
    </row>
    <row r="71" spans="3:8" x14ac:dyDescent="0.25">
      <c r="C71" s="7"/>
    </row>
    <row r="74" spans="3:8" x14ac:dyDescent="0.25">
      <c r="C74">
        <v>15</v>
      </c>
      <c r="D74" t="str">
        <f>BAHTTEXT(C74)</f>
        <v>สิบห้าบาทถ้วน</v>
      </c>
    </row>
    <row r="77" spans="3:8" x14ac:dyDescent="0.25">
      <c r="C77" s="7" t="s">
        <v>46</v>
      </c>
      <c r="F77" s="7" t="s">
        <v>46</v>
      </c>
    </row>
    <row r="78" spans="3:8" x14ac:dyDescent="0.25">
      <c r="C78" s="7" t="s">
        <v>81</v>
      </c>
      <c r="F78" s="7" t="s">
        <v>81</v>
      </c>
    </row>
    <row r="79" spans="3:8" x14ac:dyDescent="0.25">
      <c r="C79" s="7" t="s">
        <v>82</v>
      </c>
      <c r="F79" s="7"/>
    </row>
    <row r="80" spans="3:8" x14ac:dyDescent="0.25">
      <c r="C80" s="7"/>
      <c r="F80" s="7"/>
    </row>
    <row r="81" spans="3:6" x14ac:dyDescent="0.25">
      <c r="C81" s="7"/>
      <c r="F81" s="7"/>
    </row>
    <row r="82" spans="3:6" x14ac:dyDescent="0.25">
      <c r="C82" s="7"/>
      <c r="F82" s="7"/>
    </row>
    <row r="83" spans="3:6" x14ac:dyDescent="0.25">
      <c r="C83" s="7"/>
      <c r="F83" s="7"/>
    </row>
    <row r="84" spans="3:6" x14ac:dyDescent="0.25">
      <c r="C84" s="7"/>
      <c r="F84" s="7"/>
    </row>
    <row r="85" spans="3:6" x14ac:dyDescent="0.25">
      <c r="C85" s="7"/>
      <c r="F85" s="7"/>
    </row>
    <row r="86" spans="3:6" x14ac:dyDescent="0.25">
      <c r="C86" s="7"/>
      <c r="F86" s="7"/>
    </row>
    <row r="87" spans="3:6" x14ac:dyDescent="0.25">
      <c r="C87" s="7"/>
      <c r="F87" s="7"/>
    </row>
    <row r="91" spans="3:6" x14ac:dyDescent="0.25">
      <c r="C91" s="7" t="str">
        <f>CHAR(65)</f>
        <v>A</v>
      </c>
    </row>
    <row r="92" spans="3:6" x14ac:dyDescent="0.25">
      <c r="C92" s="7"/>
    </row>
    <row r="93" spans="3:6" x14ac:dyDescent="0.25">
      <c r="C93" s="7"/>
    </row>
    <row r="94" spans="3:6" x14ac:dyDescent="0.25">
      <c r="C94" s="7"/>
    </row>
    <row r="95" spans="3:6" x14ac:dyDescent="0.25">
      <c r="C95" s="7"/>
    </row>
    <row r="96" spans="3:6" x14ac:dyDescent="0.25">
      <c r="C96" s="7"/>
    </row>
    <row r="97" spans="3:3" x14ac:dyDescent="0.25">
      <c r="C97" s="7"/>
    </row>
    <row r="98" spans="3:3" x14ac:dyDescent="0.25">
      <c r="C98" s="7"/>
    </row>
    <row r="99" spans="3:3" x14ac:dyDescent="0.25">
      <c r="C99" s="7"/>
    </row>
    <row r="100" spans="3:3" x14ac:dyDescent="0.25">
      <c r="C100" s="7"/>
    </row>
    <row r="105" spans="3:3" x14ac:dyDescent="0.25">
      <c r="C105" s="7" t="s">
        <v>83</v>
      </c>
    </row>
    <row r="106" spans="3:3" x14ac:dyDescent="0.25">
      <c r="C106" s="7"/>
    </row>
    <row r="107" spans="3:3" x14ac:dyDescent="0.25">
      <c r="C107" s="7"/>
    </row>
    <row r="108" spans="3:3" x14ac:dyDescent="0.25">
      <c r="C108" s="7"/>
    </row>
    <row r="109" spans="3:3" x14ac:dyDescent="0.25">
      <c r="C109" s="7"/>
    </row>
    <row r="110" spans="3:3" x14ac:dyDescent="0.25">
      <c r="C110" s="7"/>
    </row>
    <row r="111" spans="3:3" x14ac:dyDescent="0.25">
      <c r="C111" s="7"/>
    </row>
    <row r="112" spans="3:3" x14ac:dyDescent="0.25">
      <c r="C112" s="7"/>
    </row>
    <row r="118" spans="3:6" x14ac:dyDescent="0.25">
      <c r="C118" t="s">
        <v>162</v>
      </c>
    </row>
    <row r="119" spans="3:6" x14ac:dyDescent="0.25">
      <c r="C119" s="11" t="s">
        <v>163</v>
      </c>
      <c r="D119">
        <f>VALUE(C119)</f>
        <v>121</v>
      </c>
    </row>
    <row r="120" spans="3:6" x14ac:dyDescent="0.25">
      <c r="C120" s="11" t="s">
        <v>164</v>
      </c>
      <c r="D120">
        <f t="shared" ref="D120:D122" si="0">VALUE(C120)</f>
        <v>121</v>
      </c>
    </row>
    <row r="121" spans="3:6" x14ac:dyDescent="0.25">
      <c r="C121" s="11" t="s">
        <v>165</v>
      </c>
      <c r="D121">
        <f t="shared" si="0"/>
        <v>1212</v>
      </c>
    </row>
    <row r="122" spans="3:6" x14ac:dyDescent="0.25">
      <c r="C122" s="11" t="s">
        <v>166</v>
      </c>
      <c r="D122">
        <f t="shared" si="0"/>
        <v>121</v>
      </c>
    </row>
    <row r="123" spans="3:6" x14ac:dyDescent="0.25">
      <c r="C123" s="2"/>
    </row>
    <row r="124" spans="3:6" x14ac:dyDescent="0.25">
      <c r="C124" s="2"/>
    </row>
    <row r="125" spans="3:6" x14ac:dyDescent="0.25">
      <c r="C125" s="12" t="s">
        <v>167</v>
      </c>
      <c r="D125" s="2">
        <f>C125+C126</f>
        <v>1247.2919999999999</v>
      </c>
      <c r="E125" s="2"/>
    </row>
    <row r="126" spans="3:6" x14ac:dyDescent="0.25">
      <c r="C126" s="12" t="s">
        <v>168</v>
      </c>
    </row>
    <row r="127" spans="3:6" x14ac:dyDescent="0.25">
      <c r="C127" s="2"/>
    </row>
    <row r="128" spans="3:6" x14ac:dyDescent="0.25">
      <c r="C128" s="12" t="s">
        <v>169</v>
      </c>
      <c r="D128" t="str">
        <f>SUBSTITUTE(C128,".",",")</f>
        <v>123,145</v>
      </c>
      <c r="E128" t="b">
        <f>ISNUMBER(D128)</f>
        <v>0</v>
      </c>
      <c r="F128">
        <f>VALUE(D128)</f>
        <v>123.145</v>
      </c>
    </row>
    <row r="129" spans="2:6" x14ac:dyDescent="0.25">
      <c r="C129" s="12" t="s">
        <v>170</v>
      </c>
      <c r="D129" t="str">
        <f t="shared" ref="D129:D131" si="1">SUBSTITUTE(C129,".",",")</f>
        <v>12345,147</v>
      </c>
      <c r="E129" t="b">
        <f t="shared" ref="E129:E131" si="2">ISNUMBER(D129)</f>
        <v>0</v>
      </c>
      <c r="F129" s="13">
        <f t="shared" ref="F129:F131" si="3">VALUE(D129)</f>
        <v>12345.147000000001</v>
      </c>
    </row>
    <row r="130" spans="2:6" x14ac:dyDescent="0.25">
      <c r="C130" s="12" t="s">
        <v>171</v>
      </c>
      <c r="D130" t="str">
        <f t="shared" si="1"/>
        <v>148,145</v>
      </c>
      <c r="E130" t="b">
        <f t="shared" si="2"/>
        <v>0</v>
      </c>
      <c r="F130">
        <f t="shared" si="3"/>
        <v>148.14500000000001</v>
      </c>
    </row>
    <row r="131" spans="2:6" x14ac:dyDescent="0.25">
      <c r="C131" s="12" t="s">
        <v>172</v>
      </c>
      <c r="D131" t="str">
        <f t="shared" si="1"/>
        <v>254,147</v>
      </c>
      <c r="E131" t="b">
        <f t="shared" si="2"/>
        <v>0</v>
      </c>
      <c r="F131">
        <f t="shared" si="3"/>
        <v>254.14699999999999</v>
      </c>
    </row>
    <row r="132" spans="2:6" x14ac:dyDescent="0.25">
      <c r="D132" s="2"/>
      <c r="E132" s="2"/>
      <c r="F132">
        <f>SUM(F128:F131)</f>
        <v>12870.584000000003</v>
      </c>
    </row>
    <row r="135" spans="2:6" x14ac:dyDescent="0.25">
      <c r="C135" t="s">
        <v>234</v>
      </c>
      <c r="D135" t="s">
        <v>235</v>
      </c>
      <c r="E135" t="s">
        <v>236</v>
      </c>
    </row>
    <row r="136" spans="2:6" x14ac:dyDescent="0.25">
      <c r="C136" t="s">
        <v>237</v>
      </c>
      <c r="D136" t="s">
        <v>238</v>
      </c>
      <c r="E136" t="s">
        <v>239</v>
      </c>
      <c r="F136" t="str">
        <f>CONCATENATE(C136," ",D136," ",E136)</f>
        <v>მაისურაძე ნინო ილია</v>
      </c>
    </row>
    <row r="140" spans="2:6" x14ac:dyDescent="0.25">
      <c r="B140" t="s">
        <v>240</v>
      </c>
    </row>
    <row r="143" spans="2:6" x14ac:dyDescent="0.25">
      <c r="C143" t="s">
        <v>241</v>
      </c>
      <c r="D143" t="str">
        <f>REPT(C143,5)</f>
        <v>აააააააააააააააააააა</v>
      </c>
    </row>
    <row r="144" spans="2:6" x14ac:dyDescent="0.25">
      <c r="C144" t="s">
        <v>241</v>
      </c>
    </row>
    <row r="145" spans="2:3" x14ac:dyDescent="0.25">
      <c r="C145" t="s">
        <v>241</v>
      </c>
    </row>
    <row r="146" spans="2:3" x14ac:dyDescent="0.25">
      <c r="C146" t="s">
        <v>107</v>
      </c>
    </row>
    <row r="147" spans="2:3" x14ac:dyDescent="0.25">
      <c r="C147" t="s">
        <v>242</v>
      </c>
    </row>
    <row r="148" spans="2:3" x14ac:dyDescent="0.25">
      <c r="C148" t="s">
        <v>243</v>
      </c>
    </row>
    <row r="149" spans="2:3" x14ac:dyDescent="0.25">
      <c r="C149" t="s">
        <v>243</v>
      </c>
    </row>
    <row r="150" spans="2:3" x14ac:dyDescent="0.25">
      <c r="C150" t="s">
        <v>244</v>
      </c>
    </row>
    <row r="153" spans="2:3" x14ac:dyDescent="0.25">
      <c r="B153" s="6" t="s">
        <v>245</v>
      </c>
    </row>
    <row r="154" spans="2:3" x14ac:dyDescent="0.25">
      <c r="B154" t="s">
        <v>246</v>
      </c>
    </row>
    <row r="155" spans="2:3" x14ac:dyDescent="0.25">
      <c r="B155" t="s">
        <v>246</v>
      </c>
    </row>
    <row r="156" spans="2:3" x14ac:dyDescent="0.25">
      <c r="B156" t="s">
        <v>246</v>
      </c>
    </row>
    <row r="157" spans="2:3" x14ac:dyDescent="0.25">
      <c r="B157" t="s">
        <v>246</v>
      </c>
    </row>
    <row r="158" spans="2:3" x14ac:dyDescent="0.25">
      <c r="B158" t="s">
        <v>246</v>
      </c>
    </row>
    <row r="159" spans="2:3" x14ac:dyDescent="0.25">
      <c r="B159" t="s">
        <v>246</v>
      </c>
    </row>
    <row r="160" spans="2:3" x14ac:dyDescent="0.25">
      <c r="B160" t="s">
        <v>246</v>
      </c>
    </row>
    <row r="161" spans="2:2" x14ac:dyDescent="0.25">
      <c r="B161" t="s">
        <v>246</v>
      </c>
    </row>
    <row r="162" spans="2:2" x14ac:dyDescent="0.25">
      <c r="B162" t="s">
        <v>246</v>
      </c>
    </row>
    <row r="163" spans="2:2" x14ac:dyDescent="0.25">
      <c r="B163" t="s">
        <v>246</v>
      </c>
    </row>
    <row r="164" spans="2:2" x14ac:dyDescent="0.25">
      <c r="B164" t="s">
        <v>246</v>
      </c>
    </row>
    <row r="165" spans="2:2" x14ac:dyDescent="0.25">
      <c r="B165" t="s">
        <v>246</v>
      </c>
    </row>
    <row r="166" spans="2:2" x14ac:dyDescent="0.25">
      <c r="B166" t="s">
        <v>246</v>
      </c>
    </row>
    <row r="167" spans="2:2" x14ac:dyDescent="0.25">
      <c r="B167" t="s">
        <v>246</v>
      </c>
    </row>
    <row r="168" spans="2:2" x14ac:dyDescent="0.25">
      <c r="B168" t="s">
        <v>246</v>
      </c>
    </row>
    <row r="169" spans="2:2" x14ac:dyDescent="0.25">
      <c r="B169" t="s">
        <v>246</v>
      </c>
    </row>
    <row r="170" spans="2:2" x14ac:dyDescent="0.25">
      <c r="B170" t="s">
        <v>246</v>
      </c>
    </row>
    <row r="171" spans="2:2" x14ac:dyDescent="0.25">
      <c r="B171" t="s">
        <v>246</v>
      </c>
    </row>
    <row r="172" spans="2:2" x14ac:dyDescent="0.25">
      <c r="B172" t="s">
        <v>246</v>
      </c>
    </row>
    <row r="173" spans="2:2" x14ac:dyDescent="0.25">
      <c r="B173" t="s">
        <v>246</v>
      </c>
    </row>
    <row r="174" spans="2:2" x14ac:dyDescent="0.25">
      <c r="B174" t="s">
        <v>246</v>
      </c>
    </row>
    <row r="175" spans="2:2" x14ac:dyDescent="0.25">
      <c r="B175" t="s">
        <v>246</v>
      </c>
    </row>
    <row r="176" spans="2:2" x14ac:dyDescent="0.25">
      <c r="B176" t="s">
        <v>246</v>
      </c>
    </row>
    <row r="177" spans="2:2" x14ac:dyDescent="0.25">
      <c r="B177" t="s">
        <v>249</v>
      </c>
    </row>
    <row r="178" spans="2:2" x14ac:dyDescent="0.25">
      <c r="B178" t="s">
        <v>249</v>
      </c>
    </row>
    <row r="179" spans="2:2" x14ac:dyDescent="0.25">
      <c r="B179" t="s">
        <v>249</v>
      </c>
    </row>
    <row r="180" spans="2:2" x14ac:dyDescent="0.25">
      <c r="B180" t="s">
        <v>249</v>
      </c>
    </row>
    <row r="181" spans="2:2" x14ac:dyDescent="0.25">
      <c r="B181" t="s">
        <v>249</v>
      </c>
    </row>
    <row r="182" spans="2:2" x14ac:dyDescent="0.25">
      <c r="B182" t="s">
        <v>249</v>
      </c>
    </row>
    <row r="183" spans="2:2" x14ac:dyDescent="0.25">
      <c r="B183" t="s">
        <v>249</v>
      </c>
    </row>
    <row r="184" spans="2:2" x14ac:dyDescent="0.25">
      <c r="B184" t="s">
        <v>249</v>
      </c>
    </row>
    <row r="185" spans="2:2" x14ac:dyDescent="0.25">
      <c r="B185" t="s">
        <v>249</v>
      </c>
    </row>
    <row r="186" spans="2:2" x14ac:dyDescent="0.25">
      <c r="B186" t="s">
        <v>249</v>
      </c>
    </row>
    <row r="187" spans="2:2" x14ac:dyDescent="0.25">
      <c r="B187" t="s">
        <v>249</v>
      </c>
    </row>
    <row r="188" spans="2:2" x14ac:dyDescent="0.25">
      <c r="B188" t="s">
        <v>249</v>
      </c>
    </row>
    <row r="189" spans="2:2" x14ac:dyDescent="0.25">
      <c r="B189" t="s">
        <v>249</v>
      </c>
    </row>
    <row r="190" spans="2:2" x14ac:dyDescent="0.25">
      <c r="B190" t="s">
        <v>249</v>
      </c>
    </row>
    <row r="191" spans="2:2" x14ac:dyDescent="0.25">
      <c r="B191" t="s">
        <v>249</v>
      </c>
    </row>
    <row r="192" spans="2:2" x14ac:dyDescent="0.25">
      <c r="B192" t="s">
        <v>249</v>
      </c>
    </row>
    <row r="193" spans="2:2" x14ac:dyDescent="0.25">
      <c r="B193" t="s">
        <v>249</v>
      </c>
    </row>
    <row r="194" spans="2:2" x14ac:dyDescent="0.25">
      <c r="B194" t="s">
        <v>249</v>
      </c>
    </row>
    <row r="195" spans="2:2" x14ac:dyDescent="0.25">
      <c r="B195" t="s">
        <v>249</v>
      </c>
    </row>
    <row r="196" spans="2:2" x14ac:dyDescent="0.25">
      <c r="B196" t="s">
        <v>249</v>
      </c>
    </row>
    <row r="197" spans="2:2" x14ac:dyDescent="0.25">
      <c r="B197" t="s">
        <v>249</v>
      </c>
    </row>
    <row r="198" spans="2:2" x14ac:dyDescent="0.25">
      <c r="B198" t="s">
        <v>249</v>
      </c>
    </row>
    <row r="199" spans="2:2" x14ac:dyDescent="0.25">
      <c r="B199" t="s">
        <v>247</v>
      </c>
    </row>
    <row r="200" spans="2:2" x14ac:dyDescent="0.25">
      <c r="B200" t="s">
        <v>247</v>
      </c>
    </row>
    <row r="201" spans="2:2" x14ac:dyDescent="0.25">
      <c r="B201" t="s">
        <v>247</v>
      </c>
    </row>
    <row r="202" spans="2:2" x14ac:dyDescent="0.25">
      <c r="B202" t="s">
        <v>247</v>
      </c>
    </row>
    <row r="203" spans="2:2" x14ac:dyDescent="0.25">
      <c r="B203" t="s">
        <v>247</v>
      </c>
    </row>
    <row r="204" spans="2:2" x14ac:dyDescent="0.25">
      <c r="B204" t="s">
        <v>247</v>
      </c>
    </row>
    <row r="205" spans="2:2" x14ac:dyDescent="0.25">
      <c r="B205" t="s">
        <v>247</v>
      </c>
    </row>
    <row r="206" spans="2:2" x14ac:dyDescent="0.25">
      <c r="B206" t="s">
        <v>247</v>
      </c>
    </row>
    <row r="207" spans="2:2" x14ac:dyDescent="0.25">
      <c r="B207" t="s">
        <v>247</v>
      </c>
    </row>
    <row r="208" spans="2:2" x14ac:dyDescent="0.25">
      <c r="B208" t="s">
        <v>247</v>
      </c>
    </row>
    <row r="209" spans="2:2" x14ac:dyDescent="0.25">
      <c r="B209" t="s">
        <v>247</v>
      </c>
    </row>
    <row r="210" spans="2:2" x14ac:dyDescent="0.25">
      <c r="B210" t="s">
        <v>247</v>
      </c>
    </row>
    <row r="211" spans="2:2" x14ac:dyDescent="0.25">
      <c r="B211" t="s">
        <v>247</v>
      </c>
    </row>
    <row r="212" spans="2:2" x14ac:dyDescent="0.25">
      <c r="B212" t="s">
        <v>247</v>
      </c>
    </row>
    <row r="213" spans="2:2" x14ac:dyDescent="0.25">
      <c r="B213" t="s">
        <v>247</v>
      </c>
    </row>
    <row r="214" spans="2:2" x14ac:dyDescent="0.25">
      <c r="B214" t="s">
        <v>247</v>
      </c>
    </row>
    <row r="215" spans="2:2" x14ac:dyDescent="0.25">
      <c r="B215" t="s">
        <v>247</v>
      </c>
    </row>
    <row r="216" spans="2:2" x14ac:dyDescent="0.25">
      <c r="B216" t="s">
        <v>247</v>
      </c>
    </row>
    <row r="217" spans="2:2" x14ac:dyDescent="0.25">
      <c r="B217" t="s">
        <v>247</v>
      </c>
    </row>
    <row r="218" spans="2:2" x14ac:dyDescent="0.25">
      <c r="B218" t="s">
        <v>247</v>
      </c>
    </row>
    <row r="219" spans="2:2" x14ac:dyDescent="0.25">
      <c r="B219" t="s">
        <v>247</v>
      </c>
    </row>
    <row r="220" spans="2:2" x14ac:dyDescent="0.25">
      <c r="B220" t="s">
        <v>247</v>
      </c>
    </row>
    <row r="221" spans="2:2" x14ac:dyDescent="0.25">
      <c r="B221" t="s">
        <v>247</v>
      </c>
    </row>
    <row r="222" spans="2:2" x14ac:dyDescent="0.25">
      <c r="B222" t="s">
        <v>245</v>
      </c>
    </row>
    <row r="223" spans="2:2" x14ac:dyDescent="0.25">
      <c r="B223" t="s">
        <v>245</v>
      </c>
    </row>
    <row r="224" spans="2:2" x14ac:dyDescent="0.25">
      <c r="B224" t="s">
        <v>245</v>
      </c>
    </row>
    <row r="225" spans="2:2" x14ac:dyDescent="0.25">
      <c r="B225" t="s">
        <v>245</v>
      </c>
    </row>
    <row r="226" spans="2:2" x14ac:dyDescent="0.25">
      <c r="B226" t="s">
        <v>245</v>
      </c>
    </row>
    <row r="227" spans="2:2" x14ac:dyDescent="0.25">
      <c r="B227" t="s">
        <v>245</v>
      </c>
    </row>
    <row r="228" spans="2:2" x14ac:dyDescent="0.25">
      <c r="B228" t="s">
        <v>245</v>
      </c>
    </row>
    <row r="229" spans="2:2" x14ac:dyDescent="0.25">
      <c r="B229" t="s">
        <v>245</v>
      </c>
    </row>
    <row r="230" spans="2:2" x14ac:dyDescent="0.25">
      <c r="B230" t="s">
        <v>245</v>
      </c>
    </row>
    <row r="231" spans="2:2" x14ac:dyDescent="0.25">
      <c r="B231" t="s">
        <v>245</v>
      </c>
    </row>
    <row r="232" spans="2:2" x14ac:dyDescent="0.25">
      <c r="B232" t="s">
        <v>245</v>
      </c>
    </row>
    <row r="233" spans="2:2" x14ac:dyDescent="0.25">
      <c r="B233" t="s">
        <v>245</v>
      </c>
    </row>
    <row r="234" spans="2:2" x14ac:dyDescent="0.25">
      <c r="B234" t="s">
        <v>245</v>
      </c>
    </row>
    <row r="235" spans="2:2" x14ac:dyDescent="0.25">
      <c r="B235" t="s">
        <v>245</v>
      </c>
    </row>
    <row r="236" spans="2:2" x14ac:dyDescent="0.25">
      <c r="B236" t="s">
        <v>245</v>
      </c>
    </row>
    <row r="237" spans="2:2" x14ac:dyDescent="0.25">
      <c r="B237" t="s">
        <v>245</v>
      </c>
    </row>
    <row r="238" spans="2:2" x14ac:dyDescent="0.25">
      <c r="B238" t="s">
        <v>245</v>
      </c>
    </row>
    <row r="239" spans="2:2" x14ac:dyDescent="0.25">
      <c r="B239" t="s">
        <v>245</v>
      </c>
    </row>
    <row r="240" spans="2:2" x14ac:dyDescent="0.25">
      <c r="B240" t="s">
        <v>245</v>
      </c>
    </row>
    <row r="241" spans="2:2" x14ac:dyDescent="0.25">
      <c r="B241" t="s">
        <v>245</v>
      </c>
    </row>
    <row r="242" spans="2:2" x14ac:dyDescent="0.25">
      <c r="B242" t="s">
        <v>245</v>
      </c>
    </row>
    <row r="243" spans="2:2" x14ac:dyDescent="0.25">
      <c r="B243" t="s">
        <v>245</v>
      </c>
    </row>
    <row r="244" spans="2:2" x14ac:dyDescent="0.25">
      <c r="B244" t="s">
        <v>248</v>
      </c>
    </row>
    <row r="245" spans="2:2" x14ac:dyDescent="0.25">
      <c r="B245" t="s">
        <v>248</v>
      </c>
    </row>
    <row r="246" spans="2:2" x14ac:dyDescent="0.25">
      <c r="B246" t="s">
        <v>248</v>
      </c>
    </row>
    <row r="247" spans="2:2" x14ac:dyDescent="0.25">
      <c r="B247" t="s">
        <v>248</v>
      </c>
    </row>
    <row r="248" spans="2:2" x14ac:dyDescent="0.25">
      <c r="B248" t="s">
        <v>248</v>
      </c>
    </row>
    <row r="249" spans="2:2" x14ac:dyDescent="0.25">
      <c r="B249" t="s">
        <v>248</v>
      </c>
    </row>
    <row r="250" spans="2:2" x14ac:dyDescent="0.25">
      <c r="B250" t="s">
        <v>248</v>
      </c>
    </row>
    <row r="251" spans="2:2" x14ac:dyDescent="0.25">
      <c r="B251" t="s">
        <v>248</v>
      </c>
    </row>
    <row r="252" spans="2:2" x14ac:dyDescent="0.25">
      <c r="B252" t="s">
        <v>248</v>
      </c>
    </row>
    <row r="253" spans="2:2" x14ac:dyDescent="0.25">
      <c r="B253" t="s">
        <v>248</v>
      </c>
    </row>
    <row r="254" spans="2:2" x14ac:dyDescent="0.25">
      <c r="B254" t="s">
        <v>248</v>
      </c>
    </row>
    <row r="255" spans="2:2" x14ac:dyDescent="0.25">
      <c r="B255" t="s">
        <v>248</v>
      </c>
    </row>
    <row r="256" spans="2:2" x14ac:dyDescent="0.25">
      <c r="B256" t="s">
        <v>248</v>
      </c>
    </row>
    <row r="257" spans="2:2" x14ac:dyDescent="0.25">
      <c r="B257" t="s">
        <v>248</v>
      </c>
    </row>
    <row r="258" spans="2:2" x14ac:dyDescent="0.25">
      <c r="B258" t="s">
        <v>248</v>
      </c>
    </row>
    <row r="259" spans="2:2" x14ac:dyDescent="0.25">
      <c r="B259" t="s">
        <v>248</v>
      </c>
    </row>
    <row r="260" spans="2:2" x14ac:dyDescent="0.25">
      <c r="B260" t="s">
        <v>248</v>
      </c>
    </row>
    <row r="261" spans="2:2" x14ac:dyDescent="0.25">
      <c r="B261" t="s">
        <v>248</v>
      </c>
    </row>
    <row r="262" spans="2:2" x14ac:dyDescent="0.25">
      <c r="B262" t="s">
        <v>248</v>
      </c>
    </row>
    <row r="263" spans="2:2" x14ac:dyDescent="0.25">
      <c r="B263" t="s">
        <v>248</v>
      </c>
    </row>
    <row r="264" spans="2:2" x14ac:dyDescent="0.25">
      <c r="B264" t="s">
        <v>248</v>
      </c>
    </row>
    <row r="265" spans="2:2" x14ac:dyDescent="0.25">
      <c r="B265" t="s">
        <v>248</v>
      </c>
    </row>
    <row r="273" spans="2:10" x14ac:dyDescent="0.25">
      <c r="B273" t="s">
        <v>220</v>
      </c>
      <c r="C273" t="s">
        <v>46</v>
      </c>
      <c r="D273" t="s">
        <v>46</v>
      </c>
      <c r="E273" t="s">
        <v>46</v>
      </c>
      <c r="F273" t="s">
        <v>46</v>
      </c>
      <c r="G273" t="s">
        <v>46</v>
      </c>
      <c r="H273" t="s">
        <v>46</v>
      </c>
      <c r="I273" t="s">
        <v>46</v>
      </c>
      <c r="J273" t="s">
        <v>46</v>
      </c>
    </row>
  </sheetData>
  <sortState ref="B154:B265">
    <sortCondition ref="B154:B265" customList="პიარი,მარკეტინგი,საფინასო,კადრების განყოფილება"/>
  </sortState>
  <dataValidations disablePrompts="1" count="6">
    <dataValidation type="custom" allowBlank="1" showInputMessage="1" showErrorMessage="1" sqref="B35:B43">
      <formula1>LEFT(B35,1)="a"</formula1>
    </dataValidation>
    <dataValidation type="custom" allowBlank="1" showInputMessage="1" showErrorMessage="1" sqref="C49:C59">
      <formula1>AND(LEFT(C49,1)="a",MID(C49,2,1)="b")</formula1>
    </dataValidation>
    <dataValidation type="custom" allowBlank="1" showInputMessage="1" showErrorMessage="1" sqref="C72">
      <formula1>LEFT(C72,1)&gt;="d"</formula1>
    </dataValidation>
    <dataValidation type="custom" allowBlank="1" showInputMessage="1" showErrorMessage="1" sqref="C63:C71">
      <formula1>AND(LEFT(C63,1)&gt;="d",LEFT(C63,1)&lt;="f")</formula1>
    </dataValidation>
    <dataValidation type="custom" allowBlank="1" showInputMessage="1" showErrorMessage="1" sqref="F77:F87">
      <formula1>EXACT(C77,F77)</formula1>
    </dataValidation>
    <dataValidation type="custom" allowBlank="1" showInputMessage="1" showErrorMessage="1" sqref="C91:C100">
      <formula1>C91=CLEAN(C91)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260"/>
  <sheetViews>
    <sheetView topLeftCell="E94" workbookViewId="0">
      <selection activeCell="J124" sqref="J124"/>
    </sheetView>
  </sheetViews>
  <sheetFormatPr defaultRowHeight="15" x14ac:dyDescent="0.25"/>
  <cols>
    <col min="2" max="2" width="17" customWidth="1"/>
    <col min="9" max="9" width="26.5703125" customWidth="1"/>
    <col min="10" max="10" width="13.5703125" customWidth="1"/>
    <col min="11" max="11" width="17" customWidth="1"/>
    <col min="12" max="12" width="11.42578125" customWidth="1"/>
    <col min="13" max="13" width="20.5703125" customWidth="1"/>
    <col min="14" max="14" width="12.28515625" customWidth="1"/>
  </cols>
  <sheetData>
    <row r="6" spans="5:6" x14ac:dyDescent="0.25">
      <c r="E6">
        <v>1</v>
      </c>
      <c r="F6" t="str">
        <f>CHAR(E6)</f>
        <v>_x0001_</v>
      </c>
    </row>
    <row r="7" spans="5:6" x14ac:dyDescent="0.25">
      <c r="E7">
        <v>2</v>
      </c>
      <c r="F7" t="str">
        <f t="shared" ref="F7:F70" si="0">CHAR(E7)</f>
        <v>_x0002_</v>
      </c>
    </row>
    <row r="8" spans="5:6" x14ac:dyDescent="0.25">
      <c r="E8">
        <v>3</v>
      </c>
      <c r="F8" t="str">
        <f t="shared" si="0"/>
        <v>_x0003_</v>
      </c>
    </row>
    <row r="9" spans="5:6" x14ac:dyDescent="0.25">
      <c r="E9">
        <v>4</v>
      </c>
      <c r="F9" t="str">
        <f t="shared" si="0"/>
        <v>_x0004_</v>
      </c>
    </row>
    <row r="10" spans="5:6" x14ac:dyDescent="0.25">
      <c r="E10">
        <v>5</v>
      </c>
      <c r="F10" t="str">
        <f t="shared" si="0"/>
        <v>_x0005_</v>
      </c>
    </row>
    <row r="11" spans="5:6" x14ac:dyDescent="0.25">
      <c r="E11">
        <v>6</v>
      </c>
      <c r="F11" t="str">
        <f t="shared" si="0"/>
        <v>_x0006_</v>
      </c>
    </row>
    <row r="12" spans="5:6" x14ac:dyDescent="0.25">
      <c r="E12">
        <v>7</v>
      </c>
      <c r="F12" t="str">
        <f t="shared" si="0"/>
        <v>_x0007_</v>
      </c>
    </row>
    <row r="13" spans="5:6" x14ac:dyDescent="0.25">
      <c r="E13">
        <v>8</v>
      </c>
      <c r="F13" t="str">
        <f t="shared" si="0"/>
        <v>_x0008_</v>
      </c>
    </row>
    <row r="14" spans="5:6" x14ac:dyDescent="0.25">
      <c r="E14">
        <v>9</v>
      </c>
      <c r="F14" t="str">
        <f t="shared" si="0"/>
        <v xml:space="preserve">	</v>
      </c>
    </row>
    <row r="15" spans="5:6" x14ac:dyDescent="0.25">
      <c r="E15">
        <v>10</v>
      </c>
      <c r="F15" t="str">
        <f t="shared" si="0"/>
        <v xml:space="preserve">
</v>
      </c>
    </row>
    <row r="16" spans="5:6" x14ac:dyDescent="0.25">
      <c r="E16">
        <v>11</v>
      </c>
      <c r="F16" t="str">
        <f t="shared" si="0"/>
        <v>_x000B_</v>
      </c>
    </row>
    <row r="17" spans="5:13" ht="46.5" x14ac:dyDescent="0.7">
      <c r="E17">
        <v>12</v>
      </c>
      <c r="F17" t="str">
        <f t="shared" si="0"/>
        <v>_x000C_</v>
      </c>
      <c r="I17" s="10" t="s">
        <v>84</v>
      </c>
      <c r="M17" t="str">
        <f>CLEAN(I17)</f>
        <v>|||||</v>
      </c>
    </row>
    <row r="18" spans="5:13" x14ac:dyDescent="0.25">
      <c r="E18">
        <v>13</v>
      </c>
      <c r="F18" t="str">
        <f t="shared" si="0"/>
        <v>_x000D_</v>
      </c>
    </row>
    <row r="19" spans="5:13" x14ac:dyDescent="0.25">
      <c r="E19">
        <v>14</v>
      </c>
      <c r="F19" t="str">
        <f t="shared" si="0"/>
        <v>_x000E_</v>
      </c>
    </row>
    <row r="20" spans="5:13" x14ac:dyDescent="0.25">
      <c r="E20">
        <v>15</v>
      </c>
      <c r="F20" t="str">
        <f t="shared" si="0"/>
        <v>_x000F_</v>
      </c>
    </row>
    <row r="21" spans="5:13" x14ac:dyDescent="0.25">
      <c r="E21">
        <v>16</v>
      </c>
      <c r="F21" t="str">
        <f t="shared" si="0"/>
        <v>_x0010_</v>
      </c>
    </row>
    <row r="22" spans="5:13" x14ac:dyDescent="0.25">
      <c r="E22">
        <v>17</v>
      </c>
      <c r="F22" t="str">
        <f t="shared" si="0"/>
        <v>_x0011_</v>
      </c>
    </row>
    <row r="23" spans="5:13" x14ac:dyDescent="0.25">
      <c r="E23">
        <v>18</v>
      </c>
      <c r="F23" t="str">
        <f t="shared" si="0"/>
        <v>_x0012_</v>
      </c>
      <c r="I23" t="s">
        <v>46</v>
      </c>
      <c r="K23">
        <f>CODE(I23)</f>
        <v>99</v>
      </c>
    </row>
    <row r="24" spans="5:13" x14ac:dyDescent="0.25">
      <c r="E24">
        <v>19</v>
      </c>
      <c r="F24" t="str">
        <f t="shared" si="0"/>
        <v>_x0013_</v>
      </c>
    </row>
    <row r="25" spans="5:13" x14ac:dyDescent="0.25">
      <c r="E25">
        <v>20</v>
      </c>
      <c r="F25" t="str">
        <f t="shared" si="0"/>
        <v>_x0014_</v>
      </c>
    </row>
    <row r="26" spans="5:13" x14ac:dyDescent="0.25">
      <c r="E26">
        <v>21</v>
      </c>
      <c r="F26" t="str">
        <f t="shared" si="0"/>
        <v>_x0015_</v>
      </c>
    </row>
    <row r="27" spans="5:13" x14ac:dyDescent="0.25">
      <c r="E27">
        <v>22</v>
      </c>
      <c r="F27" t="str">
        <f t="shared" si="0"/>
        <v>_x0016_</v>
      </c>
      <c r="I27" t="str">
        <f>CHAR(99)</f>
        <v>c</v>
      </c>
    </row>
    <row r="28" spans="5:13" x14ac:dyDescent="0.25">
      <c r="E28">
        <v>23</v>
      </c>
      <c r="F28" t="str">
        <f t="shared" si="0"/>
        <v>_x0017_</v>
      </c>
      <c r="I28" t="s">
        <v>45</v>
      </c>
      <c r="K28">
        <f>CODE(I28)</f>
        <v>84</v>
      </c>
    </row>
    <row r="29" spans="5:13" x14ac:dyDescent="0.25">
      <c r="E29">
        <v>24</v>
      </c>
      <c r="F29" t="str">
        <f t="shared" si="0"/>
        <v>_x0018_</v>
      </c>
    </row>
    <row r="30" spans="5:13" x14ac:dyDescent="0.25">
      <c r="E30">
        <v>25</v>
      </c>
      <c r="F30" t="str">
        <f t="shared" si="0"/>
        <v>_x0019_</v>
      </c>
      <c r="I30" t="s">
        <v>85</v>
      </c>
      <c r="K30">
        <f>CODE(I30)</f>
        <v>63</v>
      </c>
    </row>
    <row r="31" spans="5:13" x14ac:dyDescent="0.25">
      <c r="E31">
        <v>26</v>
      </c>
      <c r="F31" t="str">
        <f t="shared" si="0"/>
        <v>_x001A_</v>
      </c>
    </row>
    <row r="32" spans="5:13" x14ac:dyDescent="0.25">
      <c r="E32">
        <v>27</v>
      </c>
      <c r="F32" t="str">
        <f t="shared" si="0"/>
        <v>_x001B_</v>
      </c>
      <c r="I32" t="s">
        <v>86</v>
      </c>
      <c r="K32">
        <f>CODE(I32)</f>
        <v>63</v>
      </c>
    </row>
    <row r="33" spans="5:13" x14ac:dyDescent="0.25">
      <c r="E33">
        <v>28</v>
      </c>
      <c r="F33" t="str">
        <f t="shared" si="0"/>
        <v>_x001C_</v>
      </c>
    </row>
    <row r="34" spans="5:13" x14ac:dyDescent="0.25">
      <c r="E34">
        <v>29</v>
      </c>
      <c r="F34" t="str">
        <f t="shared" si="0"/>
        <v>_x001D_</v>
      </c>
    </row>
    <row r="35" spans="5:13" x14ac:dyDescent="0.25">
      <c r="E35">
        <v>30</v>
      </c>
      <c r="F35" t="str">
        <f t="shared" si="0"/>
        <v>_x001E_</v>
      </c>
    </row>
    <row r="36" spans="5:13" x14ac:dyDescent="0.25">
      <c r="E36">
        <v>31</v>
      </c>
      <c r="F36" t="str">
        <f t="shared" si="0"/>
        <v>_x001F_</v>
      </c>
      <c r="I36" t="str">
        <f>CONCATENATE(E26,E33,I17,I23)</f>
        <v>2128|||||computer</v>
      </c>
    </row>
    <row r="37" spans="5:13" x14ac:dyDescent="0.25">
      <c r="E37">
        <v>32</v>
      </c>
      <c r="F37" t="str">
        <f t="shared" si="0"/>
        <v xml:space="preserve"> </v>
      </c>
      <c r="I37" t="str">
        <f t="shared" ref="I37:I39" si="1">CONCATENATE(E27,E34,I18,I24)</f>
        <v>2229</v>
      </c>
    </row>
    <row r="38" spans="5:13" x14ac:dyDescent="0.25">
      <c r="E38">
        <v>33</v>
      </c>
      <c r="F38" t="str">
        <f t="shared" si="0"/>
        <v>!</v>
      </c>
      <c r="I38" t="str">
        <f t="shared" si="1"/>
        <v>2330</v>
      </c>
    </row>
    <row r="39" spans="5:13" x14ac:dyDescent="0.25">
      <c r="E39">
        <v>34</v>
      </c>
      <c r="F39" t="str">
        <f t="shared" si="0"/>
        <v>"</v>
      </c>
      <c r="I39" t="str">
        <f t="shared" si="1"/>
        <v>2431</v>
      </c>
    </row>
    <row r="40" spans="5:13" x14ac:dyDescent="0.25">
      <c r="E40">
        <v>35</v>
      </c>
      <c r="F40" t="str">
        <f t="shared" si="0"/>
        <v>#</v>
      </c>
    </row>
    <row r="41" spans="5:13" x14ac:dyDescent="0.25">
      <c r="E41">
        <v>36</v>
      </c>
      <c r="F41" t="str">
        <f t="shared" si="0"/>
        <v>$</v>
      </c>
    </row>
    <row r="42" spans="5:13" x14ac:dyDescent="0.25">
      <c r="E42">
        <v>37</v>
      </c>
      <c r="F42" t="str">
        <f t="shared" si="0"/>
        <v>%</v>
      </c>
    </row>
    <row r="43" spans="5:13" x14ac:dyDescent="0.25">
      <c r="E43">
        <v>38</v>
      </c>
      <c r="F43" t="str">
        <f t="shared" si="0"/>
        <v>&amp;</v>
      </c>
    </row>
    <row r="44" spans="5:13" x14ac:dyDescent="0.25">
      <c r="E44">
        <v>39</v>
      </c>
      <c r="F44" t="str">
        <f t="shared" si="0"/>
        <v>'</v>
      </c>
      <c r="I44" t="s">
        <v>87</v>
      </c>
      <c r="J44" t="s">
        <v>91</v>
      </c>
      <c r="K44" t="s">
        <v>87</v>
      </c>
      <c r="L44" t="s">
        <v>91</v>
      </c>
      <c r="M44" t="s">
        <v>93</v>
      </c>
    </row>
    <row r="45" spans="5:13" x14ac:dyDescent="0.25">
      <c r="E45">
        <v>40</v>
      </c>
      <c r="F45" t="str">
        <f t="shared" si="0"/>
        <v>(</v>
      </c>
      <c r="I45" t="s">
        <v>88</v>
      </c>
      <c r="J45" t="s">
        <v>91</v>
      </c>
      <c r="K45" t="s">
        <v>88</v>
      </c>
      <c r="L45" t="s">
        <v>91</v>
      </c>
    </row>
    <row r="46" spans="5:13" x14ac:dyDescent="0.25">
      <c r="E46">
        <v>41</v>
      </c>
      <c r="F46" t="str">
        <f t="shared" si="0"/>
        <v>)</v>
      </c>
      <c r="I46" t="s">
        <v>89</v>
      </c>
      <c r="J46" t="s">
        <v>91</v>
      </c>
      <c r="K46" t="s">
        <v>89</v>
      </c>
      <c r="L46" t="s">
        <v>91</v>
      </c>
    </row>
    <row r="47" spans="5:13" x14ac:dyDescent="0.25">
      <c r="E47">
        <v>42</v>
      </c>
      <c r="F47" t="str">
        <f t="shared" si="0"/>
        <v>*</v>
      </c>
      <c r="I47" t="s">
        <v>90</v>
      </c>
      <c r="J47" t="s">
        <v>92</v>
      </c>
      <c r="K47" t="s">
        <v>90</v>
      </c>
      <c r="L47" t="s">
        <v>92</v>
      </c>
    </row>
    <row r="48" spans="5:13" x14ac:dyDescent="0.25">
      <c r="E48">
        <v>43</v>
      </c>
      <c r="F48" t="str">
        <f t="shared" si="0"/>
        <v>+</v>
      </c>
    </row>
    <row r="49" spans="2:11" x14ac:dyDescent="0.25">
      <c r="E49">
        <v>44</v>
      </c>
      <c r="F49" t="str">
        <f t="shared" si="0"/>
        <v>,</v>
      </c>
    </row>
    <row r="50" spans="2:11" x14ac:dyDescent="0.25">
      <c r="E50">
        <v>45</v>
      </c>
      <c r="F50" t="str">
        <f t="shared" si="0"/>
        <v>-</v>
      </c>
    </row>
    <row r="51" spans="2:11" x14ac:dyDescent="0.25">
      <c r="E51">
        <v>46</v>
      </c>
      <c r="F51" t="str">
        <f t="shared" si="0"/>
        <v>.</v>
      </c>
    </row>
    <row r="52" spans="2:11" x14ac:dyDescent="0.25">
      <c r="E52">
        <v>47</v>
      </c>
      <c r="F52" t="str">
        <f t="shared" si="0"/>
        <v>/</v>
      </c>
    </row>
    <row r="53" spans="2:11" x14ac:dyDescent="0.25">
      <c r="E53">
        <v>48</v>
      </c>
      <c r="F53" t="str">
        <f t="shared" si="0"/>
        <v>0</v>
      </c>
    </row>
    <row r="54" spans="2:11" x14ac:dyDescent="0.25">
      <c r="E54">
        <v>49</v>
      </c>
      <c r="F54" t="str">
        <f t="shared" si="0"/>
        <v>1</v>
      </c>
      <c r="I54" t="s">
        <v>96</v>
      </c>
      <c r="J54" t="str">
        <f>LEFT(I54,1)</f>
        <v>c</v>
      </c>
      <c r="K54" t="str">
        <f>MID(I54,2,1)</f>
        <v>o</v>
      </c>
    </row>
    <row r="55" spans="2:11" x14ac:dyDescent="0.25">
      <c r="E55">
        <v>50</v>
      </c>
      <c r="F55" t="str">
        <f t="shared" si="0"/>
        <v>2</v>
      </c>
    </row>
    <row r="56" spans="2:11" x14ac:dyDescent="0.25">
      <c r="E56">
        <v>51</v>
      </c>
      <c r="F56" t="str">
        <f t="shared" si="0"/>
        <v>3</v>
      </c>
    </row>
    <row r="57" spans="2:11" x14ac:dyDescent="0.25">
      <c r="E57">
        <v>52</v>
      </c>
      <c r="F57" t="str">
        <f t="shared" si="0"/>
        <v>4</v>
      </c>
    </row>
    <row r="58" spans="2:11" x14ac:dyDescent="0.25">
      <c r="B58" t="s">
        <v>46</v>
      </c>
      <c r="E58">
        <v>53</v>
      </c>
      <c r="F58" t="str">
        <f t="shared" si="0"/>
        <v>5</v>
      </c>
      <c r="I58" s="7" t="s">
        <v>46</v>
      </c>
    </row>
    <row r="59" spans="2:11" x14ac:dyDescent="0.25">
      <c r="B59" t="s">
        <v>81</v>
      </c>
      <c r="E59">
        <v>54</v>
      </c>
      <c r="F59" t="str">
        <f t="shared" si="0"/>
        <v>6</v>
      </c>
      <c r="I59" s="7" t="s">
        <v>81</v>
      </c>
    </row>
    <row r="60" spans="2:11" x14ac:dyDescent="0.25">
      <c r="B60" t="s">
        <v>95</v>
      </c>
      <c r="E60">
        <v>55</v>
      </c>
      <c r="F60" t="str">
        <f t="shared" si="0"/>
        <v>7</v>
      </c>
      <c r="I60" s="7" t="s">
        <v>94</v>
      </c>
    </row>
    <row r="61" spans="2:11" x14ac:dyDescent="0.25">
      <c r="E61">
        <v>56</v>
      </c>
      <c r="F61" t="str">
        <f t="shared" si="0"/>
        <v>8</v>
      </c>
      <c r="I61" s="7"/>
    </row>
    <row r="62" spans="2:11" x14ac:dyDescent="0.25">
      <c r="E62">
        <v>57</v>
      </c>
      <c r="F62" t="str">
        <f t="shared" si="0"/>
        <v>9</v>
      </c>
      <c r="I62" s="7"/>
    </row>
    <row r="63" spans="2:11" x14ac:dyDescent="0.25">
      <c r="E63">
        <v>58</v>
      </c>
      <c r="F63" t="str">
        <f t="shared" si="0"/>
        <v>:</v>
      </c>
      <c r="I63" s="7"/>
    </row>
    <row r="64" spans="2:11" x14ac:dyDescent="0.25">
      <c r="E64">
        <v>59</v>
      </c>
      <c r="F64" t="str">
        <f t="shared" si="0"/>
        <v>;</v>
      </c>
      <c r="I64" s="7"/>
    </row>
    <row r="65" spans="5:13" x14ac:dyDescent="0.25">
      <c r="E65">
        <v>60</v>
      </c>
      <c r="F65" t="str">
        <f t="shared" si="0"/>
        <v>&lt;</v>
      </c>
      <c r="I65" s="7"/>
    </row>
    <row r="66" spans="5:13" x14ac:dyDescent="0.25">
      <c r="E66">
        <v>61</v>
      </c>
      <c r="F66" t="str">
        <f t="shared" si="0"/>
        <v>=</v>
      </c>
      <c r="I66" s="7"/>
    </row>
    <row r="67" spans="5:13" x14ac:dyDescent="0.25">
      <c r="E67">
        <v>62</v>
      </c>
      <c r="F67" t="str">
        <f t="shared" si="0"/>
        <v>&gt;</v>
      </c>
      <c r="I67" s="7"/>
    </row>
    <row r="68" spans="5:13" x14ac:dyDescent="0.25">
      <c r="E68">
        <v>63</v>
      </c>
      <c r="F68" t="str">
        <f t="shared" si="0"/>
        <v>?</v>
      </c>
      <c r="I68" s="7"/>
    </row>
    <row r="69" spans="5:13" x14ac:dyDescent="0.25">
      <c r="E69">
        <v>64</v>
      </c>
      <c r="F69" t="str">
        <f t="shared" si="0"/>
        <v>@</v>
      </c>
      <c r="I69" s="7"/>
    </row>
    <row r="70" spans="5:13" x14ac:dyDescent="0.25">
      <c r="E70">
        <v>65</v>
      </c>
      <c r="F70" t="str">
        <f t="shared" si="0"/>
        <v>A</v>
      </c>
      <c r="I70" s="7"/>
    </row>
    <row r="71" spans="5:13" x14ac:dyDescent="0.25">
      <c r="E71">
        <v>66</v>
      </c>
      <c r="F71" t="str">
        <f t="shared" ref="F71:F134" si="2">CHAR(E71)</f>
        <v>B</v>
      </c>
      <c r="I71" s="7"/>
    </row>
    <row r="72" spans="5:13" x14ac:dyDescent="0.25">
      <c r="E72">
        <v>67</v>
      </c>
      <c r="F72" t="str">
        <f t="shared" si="2"/>
        <v>C</v>
      </c>
    </row>
    <row r="73" spans="5:13" x14ac:dyDescent="0.25">
      <c r="E73">
        <v>68</v>
      </c>
      <c r="F73" t="str">
        <f t="shared" si="2"/>
        <v>D</v>
      </c>
    </row>
    <row r="74" spans="5:13" x14ac:dyDescent="0.25">
      <c r="E74">
        <v>69</v>
      </c>
      <c r="F74" t="str">
        <f t="shared" si="2"/>
        <v>E</v>
      </c>
      <c r="I74" t="s">
        <v>97</v>
      </c>
      <c r="M74" t="s">
        <v>98</v>
      </c>
    </row>
    <row r="75" spans="5:13" x14ac:dyDescent="0.25">
      <c r="E75">
        <v>70</v>
      </c>
      <c r="F75" t="str">
        <f t="shared" si="2"/>
        <v>F</v>
      </c>
      <c r="I75" s="7" t="s">
        <v>99</v>
      </c>
      <c r="M75" s="7" t="s">
        <v>142</v>
      </c>
    </row>
    <row r="76" spans="5:13" x14ac:dyDescent="0.25">
      <c r="E76">
        <v>71</v>
      </c>
      <c r="F76" t="str">
        <f t="shared" si="2"/>
        <v>G</v>
      </c>
      <c r="I76" s="7" t="s">
        <v>100</v>
      </c>
      <c r="M76" s="7"/>
    </row>
    <row r="77" spans="5:13" x14ac:dyDescent="0.25">
      <c r="E77">
        <v>72</v>
      </c>
      <c r="F77" t="str">
        <f t="shared" si="2"/>
        <v>H</v>
      </c>
      <c r="I77" s="7" t="s">
        <v>101</v>
      </c>
      <c r="M77" s="7"/>
    </row>
    <row r="78" spans="5:13" x14ac:dyDescent="0.25">
      <c r="E78">
        <v>73</v>
      </c>
      <c r="F78" t="str">
        <f t="shared" si="2"/>
        <v>I</v>
      </c>
      <c r="I78" s="7"/>
      <c r="M78" s="7"/>
    </row>
    <row r="79" spans="5:13" x14ac:dyDescent="0.25">
      <c r="E79">
        <v>74</v>
      </c>
      <c r="F79" t="str">
        <f t="shared" si="2"/>
        <v>J</v>
      </c>
      <c r="I79" s="7"/>
      <c r="M79" s="7"/>
    </row>
    <row r="80" spans="5:13" x14ac:dyDescent="0.25">
      <c r="E80">
        <v>75</v>
      </c>
      <c r="F80" t="str">
        <f t="shared" si="2"/>
        <v>K</v>
      </c>
      <c r="I80" s="7"/>
      <c r="M80" s="7"/>
    </row>
    <row r="81" spans="5:13" x14ac:dyDescent="0.25">
      <c r="E81">
        <v>76</v>
      </c>
      <c r="F81" t="str">
        <f t="shared" si="2"/>
        <v>L</v>
      </c>
      <c r="I81" s="7"/>
      <c r="M81" s="7"/>
    </row>
    <row r="82" spans="5:13" x14ac:dyDescent="0.25">
      <c r="E82">
        <v>77</v>
      </c>
      <c r="F82" t="str">
        <f t="shared" si="2"/>
        <v>M</v>
      </c>
      <c r="I82" s="7"/>
      <c r="M82" s="7"/>
    </row>
    <row r="83" spans="5:13" x14ac:dyDescent="0.25">
      <c r="E83">
        <v>78</v>
      </c>
      <c r="F83" t="str">
        <f t="shared" si="2"/>
        <v>N</v>
      </c>
      <c r="I83" s="7"/>
      <c r="M83" s="7"/>
    </row>
    <row r="84" spans="5:13" x14ac:dyDescent="0.25">
      <c r="E84">
        <v>79</v>
      </c>
      <c r="F84" t="str">
        <f t="shared" si="2"/>
        <v>O</v>
      </c>
      <c r="I84" s="7"/>
      <c r="M84" s="7"/>
    </row>
    <row r="85" spans="5:13" x14ac:dyDescent="0.25">
      <c r="E85">
        <v>80</v>
      </c>
      <c r="F85" t="str">
        <f t="shared" si="2"/>
        <v>P</v>
      </c>
      <c r="I85" s="7"/>
      <c r="M85" s="7"/>
    </row>
    <row r="86" spans="5:13" x14ac:dyDescent="0.25">
      <c r="E86">
        <v>81</v>
      </c>
      <c r="F86" t="str">
        <f t="shared" si="2"/>
        <v>Q</v>
      </c>
    </row>
    <row r="87" spans="5:13" x14ac:dyDescent="0.25">
      <c r="E87">
        <v>82</v>
      </c>
      <c r="F87" t="str">
        <f t="shared" si="2"/>
        <v>R</v>
      </c>
    </row>
    <row r="88" spans="5:13" x14ac:dyDescent="0.25">
      <c r="E88">
        <v>83</v>
      </c>
      <c r="F88" t="str">
        <f t="shared" si="2"/>
        <v>S</v>
      </c>
      <c r="I88" s="6"/>
      <c r="K88" s="7"/>
    </row>
    <row r="89" spans="5:13" x14ac:dyDescent="0.25">
      <c r="E89">
        <v>84</v>
      </c>
      <c r="F89" t="str">
        <f t="shared" si="2"/>
        <v>T</v>
      </c>
    </row>
    <row r="90" spans="5:13" x14ac:dyDescent="0.25">
      <c r="E90">
        <v>85</v>
      </c>
      <c r="F90" t="str">
        <f t="shared" si="2"/>
        <v>U</v>
      </c>
      <c r="I90" t="s">
        <v>102</v>
      </c>
    </row>
    <row r="91" spans="5:13" x14ac:dyDescent="0.25">
      <c r="E91">
        <v>86</v>
      </c>
      <c r="F91" t="str">
        <f t="shared" si="2"/>
        <v>V</v>
      </c>
      <c r="I91" s="7" t="s">
        <v>103</v>
      </c>
    </row>
    <row r="92" spans="5:13" x14ac:dyDescent="0.25">
      <c r="E92">
        <v>87</v>
      </c>
      <c r="F92" t="str">
        <f t="shared" si="2"/>
        <v>W</v>
      </c>
      <c r="I92" s="7" t="s">
        <v>104</v>
      </c>
    </row>
    <row r="93" spans="5:13" x14ac:dyDescent="0.25">
      <c r="E93">
        <v>88</v>
      </c>
      <c r="F93" t="str">
        <f t="shared" si="2"/>
        <v>X</v>
      </c>
      <c r="I93" s="7" t="s">
        <v>105</v>
      </c>
    </row>
    <row r="94" spans="5:13" x14ac:dyDescent="0.25">
      <c r="E94">
        <v>89</v>
      </c>
      <c r="F94" t="str">
        <f t="shared" si="2"/>
        <v>Y</v>
      </c>
      <c r="I94" s="7"/>
    </row>
    <row r="95" spans="5:13" x14ac:dyDescent="0.25">
      <c r="E95">
        <v>90</v>
      </c>
      <c r="F95" t="str">
        <f t="shared" si="2"/>
        <v>Z</v>
      </c>
      <c r="I95" s="7"/>
    </row>
    <row r="96" spans="5:13" x14ac:dyDescent="0.25">
      <c r="E96">
        <v>91</v>
      </c>
      <c r="F96" t="str">
        <f t="shared" si="2"/>
        <v>[</v>
      </c>
      <c r="I96" s="7"/>
    </row>
    <row r="97" spans="5:13" x14ac:dyDescent="0.25">
      <c r="E97">
        <v>92</v>
      </c>
      <c r="F97" t="str">
        <f t="shared" si="2"/>
        <v>\</v>
      </c>
      <c r="I97" s="7"/>
    </row>
    <row r="98" spans="5:13" x14ac:dyDescent="0.25">
      <c r="E98">
        <v>93</v>
      </c>
      <c r="F98" t="str">
        <f t="shared" si="2"/>
        <v>]</v>
      </c>
      <c r="I98" s="7"/>
    </row>
    <row r="99" spans="5:13" x14ac:dyDescent="0.25">
      <c r="E99">
        <v>94</v>
      </c>
      <c r="F99" t="str">
        <f t="shared" si="2"/>
        <v>^</v>
      </c>
      <c r="I99" s="7"/>
    </row>
    <row r="100" spans="5:13" x14ac:dyDescent="0.25">
      <c r="E100">
        <v>95</v>
      </c>
      <c r="F100" t="str">
        <f t="shared" si="2"/>
        <v>_</v>
      </c>
      <c r="I100" s="7"/>
    </row>
    <row r="101" spans="5:13" x14ac:dyDescent="0.25">
      <c r="E101">
        <v>96</v>
      </c>
      <c r="F101" t="str">
        <f t="shared" si="2"/>
        <v>`</v>
      </c>
    </row>
    <row r="102" spans="5:13" x14ac:dyDescent="0.25">
      <c r="E102">
        <v>97</v>
      </c>
      <c r="F102" t="str">
        <f t="shared" si="2"/>
        <v>a</v>
      </c>
    </row>
    <row r="103" spans="5:13" x14ac:dyDescent="0.25">
      <c r="E103">
        <v>98</v>
      </c>
      <c r="F103" t="str">
        <f t="shared" si="2"/>
        <v>b</v>
      </c>
    </row>
    <row r="104" spans="5:13" x14ac:dyDescent="0.25">
      <c r="E104">
        <v>99</v>
      </c>
      <c r="F104" t="str">
        <f t="shared" si="2"/>
        <v>c</v>
      </c>
    </row>
    <row r="105" spans="5:13" x14ac:dyDescent="0.25">
      <c r="E105">
        <v>100</v>
      </c>
      <c r="F105" t="str">
        <f t="shared" si="2"/>
        <v>d</v>
      </c>
    </row>
    <row r="106" spans="5:13" x14ac:dyDescent="0.25">
      <c r="E106">
        <v>101</v>
      </c>
      <c r="F106" t="str">
        <f t="shared" si="2"/>
        <v>e</v>
      </c>
    </row>
    <row r="107" spans="5:13" x14ac:dyDescent="0.25">
      <c r="E107">
        <v>102</v>
      </c>
      <c r="F107" t="str">
        <f t="shared" si="2"/>
        <v>f</v>
      </c>
      <c r="L107" t="s">
        <v>113</v>
      </c>
    </row>
    <row r="108" spans="5:13" x14ac:dyDescent="0.25">
      <c r="E108">
        <v>103</v>
      </c>
      <c r="F108" t="str">
        <f t="shared" si="2"/>
        <v>g</v>
      </c>
      <c r="I108" t="s">
        <v>106</v>
      </c>
      <c r="L108" t="s">
        <v>114</v>
      </c>
      <c r="M108" t="s">
        <v>114</v>
      </c>
    </row>
    <row r="109" spans="5:13" x14ac:dyDescent="0.25">
      <c r="E109">
        <v>104</v>
      </c>
      <c r="F109" t="str">
        <f t="shared" si="2"/>
        <v>h</v>
      </c>
      <c r="I109" t="s">
        <v>107</v>
      </c>
      <c r="L109" t="s">
        <v>115</v>
      </c>
      <c r="M109" t="s">
        <v>115</v>
      </c>
    </row>
    <row r="110" spans="5:13" x14ac:dyDescent="0.25">
      <c r="E110">
        <v>105</v>
      </c>
      <c r="F110" t="str">
        <f t="shared" si="2"/>
        <v>i</v>
      </c>
      <c r="I110" t="s">
        <v>108</v>
      </c>
      <c r="L110" t="s">
        <v>116</v>
      </c>
      <c r="M110" t="s">
        <v>116</v>
      </c>
    </row>
    <row r="111" spans="5:13" x14ac:dyDescent="0.25">
      <c r="E111">
        <v>106</v>
      </c>
      <c r="F111" t="str">
        <f t="shared" si="2"/>
        <v>j</v>
      </c>
      <c r="I111" t="s">
        <v>109</v>
      </c>
      <c r="L111" t="s">
        <v>117</v>
      </c>
      <c r="M111" t="s">
        <v>117</v>
      </c>
    </row>
    <row r="112" spans="5:13" x14ac:dyDescent="0.25">
      <c r="E112">
        <v>107</v>
      </c>
      <c r="F112" t="str">
        <f t="shared" si="2"/>
        <v>k</v>
      </c>
      <c r="I112" t="s">
        <v>110</v>
      </c>
      <c r="L112" t="s">
        <v>118</v>
      </c>
      <c r="M112" t="s">
        <v>118</v>
      </c>
    </row>
    <row r="113" spans="5:13" x14ac:dyDescent="0.25">
      <c r="E113">
        <v>108</v>
      </c>
      <c r="F113" t="str">
        <f t="shared" si="2"/>
        <v>l</v>
      </c>
      <c r="I113" t="s">
        <v>110</v>
      </c>
      <c r="L113" t="s">
        <v>119</v>
      </c>
      <c r="M113" t="s">
        <v>119</v>
      </c>
    </row>
    <row r="114" spans="5:13" x14ac:dyDescent="0.25">
      <c r="E114">
        <v>109</v>
      </c>
      <c r="F114" t="str">
        <f t="shared" si="2"/>
        <v>m</v>
      </c>
      <c r="I114" t="s">
        <v>106</v>
      </c>
      <c r="L114" t="s">
        <v>119</v>
      </c>
      <c r="M114" t="s">
        <v>119</v>
      </c>
    </row>
    <row r="115" spans="5:13" x14ac:dyDescent="0.25">
      <c r="E115">
        <v>110</v>
      </c>
      <c r="F115" t="str">
        <f t="shared" si="2"/>
        <v>n</v>
      </c>
      <c r="I115" t="s">
        <v>111</v>
      </c>
      <c r="L115" t="s">
        <v>119</v>
      </c>
      <c r="M115" t="s">
        <v>119</v>
      </c>
    </row>
    <row r="116" spans="5:13" x14ac:dyDescent="0.25">
      <c r="E116">
        <v>111</v>
      </c>
      <c r="F116" t="str">
        <f t="shared" si="2"/>
        <v>o</v>
      </c>
      <c r="I116" t="s">
        <v>112</v>
      </c>
      <c r="L116" t="s">
        <v>113</v>
      </c>
      <c r="M116" t="s">
        <v>120</v>
      </c>
    </row>
    <row r="117" spans="5:13" x14ac:dyDescent="0.25">
      <c r="E117">
        <v>112</v>
      </c>
      <c r="F117" t="str">
        <f t="shared" si="2"/>
        <v>p</v>
      </c>
      <c r="L117" t="s">
        <v>114</v>
      </c>
      <c r="M117" t="s">
        <v>113</v>
      </c>
    </row>
    <row r="118" spans="5:13" x14ac:dyDescent="0.25">
      <c r="E118">
        <v>113</v>
      </c>
      <c r="F118" t="str">
        <f t="shared" si="2"/>
        <v>q</v>
      </c>
      <c r="L118" t="s">
        <v>115</v>
      </c>
      <c r="M118" t="s">
        <v>114</v>
      </c>
    </row>
    <row r="119" spans="5:13" x14ac:dyDescent="0.25">
      <c r="E119">
        <v>114</v>
      </c>
      <c r="F119" t="str">
        <f t="shared" si="2"/>
        <v>r</v>
      </c>
      <c r="L119" t="s">
        <v>116</v>
      </c>
    </row>
    <row r="120" spans="5:13" x14ac:dyDescent="0.25">
      <c r="E120">
        <v>115</v>
      </c>
      <c r="F120" t="str">
        <f t="shared" si="2"/>
        <v>s</v>
      </c>
      <c r="L120" t="s">
        <v>117</v>
      </c>
    </row>
    <row r="121" spans="5:13" x14ac:dyDescent="0.25">
      <c r="E121">
        <v>116</v>
      </c>
      <c r="F121" t="str">
        <f t="shared" si="2"/>
        <v>t</v>
      </c>
      <c r="I121" t="s">
        <v>106</v>
      </c>
      <c r="L121" t="s">
        <v>118</v>
      </c>
    </row>
    <row r="122" spans="5:13" x14ac:dyDescent="0.25">
      <c r="E122">
        <v>117</v>
      </c>
      <c r="F122" t="str">
        <f t="shared" si="2"/>
        <v>u</v>
      </c>
      <c r="I122" t="s">
        <v>107</v>
      </c>
      <c r="L122" t="s">
        <v>119</v>
      </c>
    </row>
    <row r="123" spans="5:13" x14ac:dyDescent="0.25">
      <c r="E123">
        <v>118</v>
      </c>
      <c r="F123" t="str">
        <f t="shared" si="2"/>
        <v>v</v>
      </c>
      <c r="I123" t="s">
        <v>107</v>
      </c>
    </row>
    <row r="124" spans="5:13" x14ac:dyDescent="0.25">
      <c r="E124">
        <v>119</v>
      </c>
      <c r="F124" t="str">
        <f t="shared" si="2"/>
        <v>w</v>
      </c>
      <c r="I124" t="s">
        <v>140</v>
      </c>
    </row>
    <row r="125" spans="5:13" x14ac:dyDescent="0.25">
      <c r="E125">
        <v>120</v>
      </c>
      <c r="F125" t="str">
        <f t="shared" si="2"/>
        <v>x</v>
      </c>
      <c r="I125" t="s">
        <v>121</v>
      </c>
    </row>
    <row r="126" spans="5:13" x14ac:dyDescent="0.25">
      <c r="E126">
        <v>121</v>
      </c>
      <c r="F126" t="str">
        <f t="shared" si="2"/>
        <v>y</v>
      </c>
      <c r="I126" t="s">
        <v>125</v>
      </c>
    </row>
    <row r="127" spans="5:13" x14ac:dyDescent="0.25">
      <c r="E127">
        <v>122</v>
      </c>
      <c r="F127" t="str">
        <f t="shared" si="2"/>
        <v>z</v>
      </c>
      <c r="I127" t="s">
        <v>122</v>
      </c>
    </row>
    <row r="128" spans="5:13" x14ac:dyDescent="0.25">
      <c r="E128">
        <v>123</v>
      </c>
      <c r="F128" t="str">
        <f t="shared" si="2"/>
        <v>{</v>
      </c>
      <c r="I128" t="s">
        <v>141</v>
      </c>
      <c r="L128" t="s">
        <v>97</v>
      </c>
    </row>
    <row r="129" spans="5:12" x14ac:dyDescent="0.25">
      <c r="E129">
        <v>124</v>
      </c>
      <c r="F129" t="str">
        <f t="shared" si="2"/>
        <v>|</v>
      </c>
      <c r="I129" t="s">
        <v>124</v>
      </c>
      <c r="L129" t="s">
        <v>126</v>
      </c>
    </row>
    <row r="130" spans="5:12" x14ac:dyDescent="0.25">
      <c r="E130">
        <v>125</v>
      </c>
      <c r="F130" t="str">
        <f t="shared" si="2"/>
        <v>}</v>
      </c>
      <c r="I130" t="s">
        <v>123</v>
      </c>
      <c r="L130" t="s">
        <v>127</v>
      </c>
    </row>
    <row r="131" spans="5:12" x14ac:dyDescent="0.25">
      <c r="E131">
        <v>126</v>
      </c>
      <c r="F131" t="str">
        <f t="shared" si="2"/>
        <v>~</v>
      </c>
      <c r="L131" t="s">
        <v>128</v>
      </c>
    </row>
    <row r="132" spans="5:12" x14ac:dyDescent="0.25">
      <c r="E132">
        <v>127</v>
      </c>
      <c r="F132" t="str">
        <f t="shared" si="2"/>
        <v></v>
      </c>
      <c r="L132" t="s">
        <v>129</v>
      </c>
    </row>
    <row r="133" spans="5:12" x14ac:dyDescent="0.25">
      <c r="E133">
        <v>128</v>
      </c>
      <c r="F133" t="str">
        <f t="shared" si="2"/>
        <v>€</v>
      </c>
      <c r="I133" s="7" t="s">
        <v>128</v>
      </c>
      <c r="L133" t="s">
        <v>130</v>
      </c>
    </row>
    <row r="134" spans="5:12" x14ac:dyDescent="0.25">
      <c r="E134">
        <v>129</v>
      </c>
      <c r="F134" t="str">
        <f t="shared" si="2"/>
        <v></v>
      </c>
      <c r="I134" s="7" t="s">
        <v>130</v>
      </c>
      <c r="L134" t="s">
        <v>131</v>
      </c>
    </row>
    <row r="135" spans="5:12" x14ac:dyDescent="0.25">
      <c r="E135">
        <v>130</v>
      </c>
      <c r="F135" t="str">
        <f t="shared" ref="F135:F198" si="3">CHAR(E135)</f>
        <v>‚</v>
      </c>
      <c r="L135" t="s">
        <v>132</v>
      </c>
    </row>
    <row r="136" spans="5:12" x14ac:dyDescent="0.25">
      <c r="E136">
        <v>131</v>
      </c>
      <c r="F136" t="str">
        <f t="shared" si="3"/>
        <v>ƒ</v>
      </c>
      <c r="L136" t="s">
        <v>133</v>
      </c>
    </row>
    <row r="137" spans="5:12" x14ac:dyDescent="0.25">
      <c r="E137">
        <v>132</v>
      </c>
      <c r="F137" t="str">
        <f t="shared" si="3"/>
        <v>„</v>
      </c>
      <c r="I137" s="7" t="s">
        <v>139</v>
      </c>
      <c r="L137" t="s">
        <v>134</v>
      </c>
    </row>
    <row r="138" spans="5:12" x14ac:dyDescent="0.25">
      <c r="E138">
        <v>133</v>
      </c>
      <c r="F138" t="str">
        <f t="shared" si="3"/>
        <v>…</v>
      </c>
      <c r="I138" s="7" t="s">
        <v>137</v>
      </c>
      <c r="L138" t="s">
        <v>135</v>
      </c>
    </row>
    <row r="139" spans="5:12" x14ac:dyDescent="0.25">
      <c r="E139">
        <v>134</v>
      </c>
      <c r="F139" t="str">
        <f t="shared" si="3"/>
        <v>†</v>
      </c>
      <c r="I139" s="7" t="s">
        <v>138</v>
      </c>
      <c r="L139" t="s">
        <v>136</v>
      </c>
    </row>
    <row r="140" spans="5:12" x14ac:dyDescent="0.25">
      <c r="E140">
        <v>135</v>
      </c>
      <c r="F140" t="str">
        <f t="shared" si="3"/>
        <v>‡</v>
      </c>
      <c r="I140" s="7"/>
    </row>
    <row r="141" spans="5:12" x14ac:dyDescent="0.25">
      <c r="E141">
        <v>136</v>
      </c>
      <c r="F141" t="str">
        <f t="shared" si="3"/>
        <v>ˆ</v>
      </c>
      <c r="I141" s="7"/>
    </row>
    <row r="142" spans="5:12" x14ac:dyDescent="0.25">
      <c r="E142">
        <v>137</v>
      </c>
      <c r="F142" t="str">
        <f t="shared" si="3"/>
        <v>‰</v>
      </c>
      <c r="I142" s="7"/>
    </row>
    <row r="143" spans="5:12" x14ac:dyDescent="0.25">
      <c r="E143">
        <v>138</v>
      </c>
      <c r="F143" t="str">
        <f t="shared" si="3"/>
        <v>Š</v>
      </c>
      <c r="I143" s="7"/>
    </row>
    <row r="144" spans="5:12" x14ac:dyDescent="0.25">
      <c r="E144">
        <v>139</v>
      </c>
      <c r="F144" t="str">
        <f t="shared" si="3"/>
        <v>‹</v>
      </c>
      <c r="I144" s="7"/>
    </row>
    <row r="145" spans="5:14" x14ac:dyDescent="0.25">
      <c r="E145">
        <v>140</v>
      </c>
      <c r="F145" t="str">
        <f t="shared" si="3"/>
        <v>Œ</v>
      </c>
      <c r="I145" s="7"/>
    </row>
    <row r="146" spans="5:14" x14ac:dyDescent="0.25">
      <c r="E146">
        <v>141</v>
      </c>
      <c r="F146" t="str">
        <f t="shared" si="3"/>
        <v></v>
      </c>
      <c r="I146" s="7"/>
    </row>
    <row r="147" spans="5:14" x14ac:dyDescent="0.25">
      <c r="E147">
        <v>142</v>
      </c>
      <c r="F147" t="str">
        <f t="shared" si="3"/>
        <v>Ž</v>
      </c>
    </row>
    <row r="148" spans="5:14" x14ac:dyDescent="0.25">
      <c r="E148">
        <v>143</v>
      </c>
      <c r="F148" t="str">
        <f t="shared" si="3"/>
        <v></v>
      </c>
    </row>
    <row r="149" spans="5:14" x14ac:dyDescent="0.25">
      <c r="E149">
        <v>144</v>
      </c>
      <c r="F149" t="str">
        <f t="shared" si="3"/>
        <v></v>
      </c>
    </row>
    <row r="150" spans="5:14" x14ac:dyDescent="0.25">
      <c r="E150">
        <v>145</v>
      </c>
      <c r="F150" t="str">
        <f t="shared" si="3"/>
        <v>‘</v>
      </c>
    </row>
    <row r="151" spans="5:14" x14ac:dyDescent="0.25">
      <c r="E151">
        <v>146</v>
      </c>
      <c r="F151" t="str">
        <f t="shared" si="3"/>
        <v>’</v>
      </c>
    </row>
    <row r="152" spans="5:14" x14ac:dyDescent="0.25">
      <c r="E152">
        <v>147</v>
      </c>
      <c r="F152" t="str">
        <f t="shared" si="3"/>
        <v>“</v>
      </c>
    </row>
    <row r="153" spans="5:14" x14ac:dyDescent="0.25">
      <c r="E153">
        <v>148</v>
      </c>
      <c r="F153" t="str">
        <f t="shared" si="3"/>
        <v>”</v>
      </c>
    </row>
    <row r="154" spans="5:14" x14ac:dyDescent="0.25">
      <c r="E154">
        <v>149</v>
      </c>
      <c r="F154" t="str">
        <f t="shared" si="3"/>
        <v>•</v>
      </c>
    </row>
    <row r="155" spans="5:14" x14ac:dyDescent="0.25">
      <c r="E155">
        <v>150</v>
      </c>
      <c r="F155" t="str">
        <f t="shared" si="3"/>
        <v>–</v>
      </c>
    </row>
    <row r="156" spans="5:14" x14ac:dyDescent="0.25">
      <c r="E156">
        <v>151</v>
      </c>
      <c r="F156" t="str">
        <f t="shared" si="3"/>
        <v>—</v>
      </c>
    </row>
    <row r="157" spans="5:14" x14ac:dyDescent="0.25">
      <c r="E157">
        <v>152</v>
      </c>
      <c r="F157" t="str">
        <f t="shared" si="3"/>
        <v>˜</v>
      </c>
    </row>
    <row r="158" spans="5:14" x14ac:dyDescent="0.25">
      <c r="E158">
        <v>153</v>
      </c>
      <c r="F158" t="str">
        <f t="shared" si="3"/>
        <v>™</v>
      </c>
      <c r="I158" s="7">
        <v>145</v>
      </c>
      <c r="L158" s="7">
        <v>178</v>
      </c>
      <c r="N158" s="7">
        <v>12345678912</v>
      </c>
    </row>
    <row r="159" spans="5:14" x14ac:dyDescent="0.25">
      <c r="E159">
        <v>154</v>
      </c>
      <c r="F159" t="str">
        <f t="shared" si="3"/>
        <v>š</v>
      </c>
      <c r="I159" s="7">
        <v>789</v>
      </c>
      <c r="L159" s="7"/>
      <c r="N159" s="7"/>
    </row>
    <row r="160" spans="5:14" x14ac:dyDescent="0.25">
      <c r="E160">
        <v>155</v>
      </c>
      <c r="F160" t="str">
        <f t="shared" si="3"/>
        <v>›</v>
      </c>
      <c r="I160" s="7">
        <v>6547</v>
      </c>
      <c r="L160" s="7"/>
      <c r="N160" s="7"/>
    </row>
    <row r="161" spans="5:14" x14ac:dyDescent="0.25">
      <c r="E161">
        <v>156</v>
      </c>
      <c r="F161" t="str">
        <f t="shared" si="3"/>
        <v>œ</v>
      </c>
      <c r="I161" s="7">
        <v>321</v>
      </c>
      <c r="L161" s="7"/>
      <c r="N161" s="7"/>
    </row>
    <row r="162" spans="5:14" x14ac:dyDescent="0.25">
      <c r="E162">
        <v>157</v>
      </c>
      <c r="F162" t="str">
        <f t="shared" si="3"/>
        <v></v>
      </c>
      <c r="I162" s="7">
        <v>456</v>
      </c>
      <c r="L162" s="7"/>
      <c r="N162" s="7"/>
    </row>
    <row r="163" spans="5:14" x14ac:dyDescent="0.25">
      <c r="E163">
        <v>158</v>
      </c>
      <c r="F163" t="str">
        <f t="shared" si="3"/>
        <v>ž</v>
      </c>
      <c r="I163" s="7" t="s">
        <v>143</v>
      </c>
      <c r="L163" s="7"/>
      <c r="N163" s="7"/>
    </row>
    <row r="164" spans="5:14" x14ac:dyDescent="0.25">
      <c r="E164">
        <v>159</v>
      </c>
      <c r="F164" t="str">
        <f t="shared" si="3"/>
        <v>Ÿ</v>
      </c>
      <c r="I164" s="7" t="s">
        <v>144</v>
      </c>
      <c r="L164" s="7"/>
      <c r="N164" s="7"/>
    </row>
    <row r="165" spans="5:14" x14ac:dyDescent="0.25">
      <c r="E165">
        <v>160</v>
      </c>
      <c r="F165" t="str">
        <f t="shared" si="3"/>
        <v> </v>
      </c>
      <c r="I165" s="7" t="s">
        <v>145</v>
      </c>
      <c r="L165" s="7"/>
      <c r="N165" s="7"/>
    </row>
    <row r="166" spans="5:14" x14ac:dyDescent="0.25">
      <c r="E166">
        <v>161</v>
      </c>
      <c r="F166" t="str">
        <f t="shared" si="3"/>
        <v>¡</v>
      </c>
      <c r="I166" s="7" t="s">
        <v>146</v>
      </c>
      <c r="L166" s="7"/>
      <c r="N166" s="7"/>
    </row>
    <row r="167" spans="5:14" x14ac:dyDescent="0.25">
      <c r="E167">
        <v>162</v>
      </c>
      <c r="F167" t="str">
        <f t="shared" si="3"/>
        <v>¢</v>
      </c>
      <c r="I167" s="7"/>
      <c r="L167" s="7"/>
      <c r="N167" s="7"/>
    </row>
    <row r="168" spans="5:14" x14ac:dyDescent="0.25">
      <c r="E168">
        <v>163</v>
      </c>
      <c r="F168" t="str">
        <f t="shared" si="3"/>
        <v>£</v>
      </c>
      <c r="I168" s="7"/>
      <c r="L168" s="7"/>
      <c r="N168" s="7"/>
    </row>
    <row r="169" spans="5:14" x14ac:dyDescent="0.25">
      <c r="E169">
        <v>164</v>
      </c>
      <c r="F169" t="str">
        <f t="shared" si="3"/>
        <v>¤</v>
      </c>
    </row>
    <row r="170" spans="5:14" x14ac:dyDescent="0.25">
      <c r="E170">
        <v>165</v>
      </c>
      <c r="F170" t="str">
        <f t="shared" si="3"/>
        <v>¥</v>
      </c>
    </row>
    <row r="171" spans="5:14" x14ac:dyDescent="0.25">
      <c r="E171">
        <v>166</v>
      </c>
      <c r="F171" t="str">
        <f t="shared" si="3"/>
        <v>¦</v>
      </c>
    </row>
    <row r="172" spans="5:14" x14ac:dyDescent="0.25">
      <c r="E172">
        <v>167</v>
      </c>
      <c r="F172" t="str">
        <f t="shared" si="3"/>
        <v>§</v>
      </c>
      <c r="I172" t="s">
        <v>147</v>
      </c>
      <c r="J172">
        <f>LEN(I172)</f>
        <v>5</v>
      </c>
      <c r="K172">
        <f>COUNTIF(I172:I176,"nino")</f>
        <v>0</v>
      </c>
      <c r="L172" t="str">
        <f>TRIM(I172)</f>
        <v>nino</v>
      </c>
      <c r="M172">
        <f>LEN(L172)</f>
        <v>4</v>
      </c>
    </row>
    <row r="173" spans="5:14" x14ac:dyDescent="0.25">
      <c r="E173">
        <v>168</v>
      </c>
      <c r="F173" t="str">
        <f t="shared" si="3"/>
        <v>¨</v>
      </c>
      <c r="I173" t="s">
        <v>147</v>
      </c>
      <c r="J173">
        <f t="shared" ref="J173:J176" si="4">LEN(I173)</f>
        <v>5</v>
      </c>
    </row>
    <row r="174" spans="5:14" x14ac:dyDescent="0.25">
      <c r="E174">
        <v>169</v>
      </c>
      <c r="F174" t="str">
        <f t="shared" si="3"/>
        <v>©</v>
      </c>
      <c r="I174" t="s">
        <v>147</v>
      </c>
      <c r="J174">
        <f t="shared" si="4"/>
        <v>5</v>
      </c>
    </row>
    <row r="175" spans="5:14" x14ac:dyDescent="0.25">
      <c r="E175">
        <v>170</v>
      </c>
      <c r="F175" t="str">
        <f t="shared" si="3"/>
        <v>ª</v>
      </c>
      <c r="I175" t="s">
        <v>88</v>
      </c>
      <c r="J175">
        <f t="shared" si="4"/>
        <v>4</v>
      </c>
    </row>
    <row r="176" spans="5:14" x14ac:dyDescent="0.25">
      <c r="E176">
        <v>171</v>
      </c>
      <c r="F176" t="str">
        <f t="shared" si="3"/>
        <v>«</v>
      </c>
      <c r="I176" t="s">
        <v>90</v>
      </c>
      <c r="J176">
        <f t="shared" si="4"/>
        <v>3</v>
      </c>
    </row>
    <row r="177" spans="5:13" x14ac:dyDescent="0.25">
      <c r="E177">
        <v>172</v>
      </c>
      <c r="F177" t="str">
        <f t="shared" si="3"/>
        <v>¬</v>
      </c>
    </row>
    <row r="178" spans="5:13" x14ac:dyDescent="0.25">
      <c r="E178">
        <v>173</v>
      </c>
      <c r="F178" t="str">
        <f t="shared" si="3"/>
        <v>­</v>
      </c>
    </row>
    <row r="179" spans="5:13" x14ac:dyDescent="0.25">
      <c r="E179">
        <v>174</v>
      </c>
      <c r="F179" t="str">
        <f t="shared" si="3"/>
        <v>®</v>
      </c>
    </row>
    <row r="180" spans="5:13" x14ac:dyDescent="0.25">
      <c r="E180">
        <v>175</v>
      </c>
      <c r="F180" t="str">
        <f t="shared" si="3"/>
        <v>¯</v>
      </c>
    </row>
    <row r="181" spans="5:13" ht="26.25" x14ac:dyDescent="0.4">
      <c r="E181">
        <v>176</v>
      </c>
      <c r="F181" t="str">
        <f t="shared" si="3"/>
        <v>°</v>
      </c>
      <c r="I181" t="s">
        <v>148</v>
      </c>
      <c r="J181" t="str">
        <f>UPPER(I181)</f>
        <v>JGFJGFH</v>
      </c>
      <c r="K181" t="str">
        <f>LOWER(J181)</f>
        <v>jgfjgfh</v>
      </c>
      <c r="L181" t="s">
        <v>153</v>
      </c>
      <c r="M181" s="9" t="str">
        <f>PROPER(L181)</f>
        <v>Fgkhgjh Hgfhjkgjhgf</v>
      </c>
    </row>
    <row r="182" spans="5:13" ht="26.25" x14ac:dyDescent="0.4">
      <c r="E182">
        <v>177</v>
      </c>
      <c r="F182" t="str">
        <f t="shared" si="3"/>
        <v>±</v>
      </c>
      <c r="I182" t="s">
        <v>149</v>
      </c>
      <c r="J182" t="str">
        <f t="shared" ref="J182:J185" si="5">UPPER(I182)</f>
        <v>JGHDFJGH</v>
      </c>
      <c r="K182" t="str">
        <f t="shared" ref="K182:K185" si="6">LOWER(J182)</f>
        <v>jghdfjgh</v>
      </c>
      <c r="L182" t="s">
        <v>154</v>
      </c>
      <c r="M182" s="9" t="str">
        <f t="shared" ref="M182:M184" si="7">PROPER(L182)</f>
        <v>Hgfhg  Hgfhgf</v>
      </c>
    </row>
    <row r="183" spans="5:13" ht="26.25" x14ac:dyDescent="0.4">
      <c r="E183">
        <v>178</v>
      </c>
      <c r="F183" t="str">
        <f t="shared" si="3"/>
        <v>²</v>
      </c>
      <c r="I183" t="s">
        <v>150</v>
      </c>
      <c r="J183" t="str">
        <f t="shared" si="5"/>
        <v>FHGJHFDJGF</v>
      </c>
      <c r="K183" t="str">
        <f t="shared" si="6"/>
        <v>fhgjhfdjgf</v>
      </c>
      <c r="L183" t="s">
        <v>155</v>
      </c>
      <c r="M183" s="9" t="str">
        <f t="shared" si="7"/>
        <v>Gfhgf Hgfhgf</v>
      </c>
    </row>
    <row r="184" spans="5:13" x14ac:dyDescent="0.25">
      <c r="E184">
        <v>179</v>
      </c>
      <c r="F184" t="str">
        <f t="shared" si="3"/>
        <v>³</v>
      </c>
      <c r="I184" t="s">
        <v>151</v>
      </c>
      <c r="J184" t="str">
        <f t="shared" si="5"/>
        <v>FDJGKJHFKGFD</v>
      </c>
      <c r="K184" t="str">
        <f t="shared" si="6"/>
        <v>fdjgkjhfkgfd</v>
      </c>
      <c r="M184" t="str">
        <f t="shared" si="7"/>
        <v/>
      </c>
    </row>
    <row r="185" spans="5:13" x14ac:dyDescent="0.25">
      <c r="E185">
        <v>180</v>
      </c>
      <c r="F185" t="str">
        <f t="shared" si="3"/>
        <v>´</v>
      </c>
      <c r="I185" t="s">
        <v>152</v>
      </c>
      <c r="J185" t="str">
        <f t="shared" si="5"/>
        <v>FKGJFKG</v>
      </c>
      <c r="K185" t="str">
        <f t="shared" si="6"/>
        <v>fkgjfkg</v>
      </c>
    </row>
    <row r="186" spans="5:13" x14ac:dyDescent="0.25">
      <c r="E186">
        <v>181</v>
      </c>
      <c r="F186" t="str">
        <f t="shared" si="3"/>
        <v>µ</v>
      </c>
    </row>
    <row r="187" spans="5:13" x14ac:dyDescent="0.25">
      <c r="E187">
        <v>182</v>
      </c>
      <c r="F187" t="str">
        <f t="shared" si="3"/>
        <v>¶</v>
      </c>
    </row>
    <row r="188" spans="5:13" x14ac:dyDescent="0.25">
      <c r="E188">
        <v>183</v>
      </c>
      <c r="F188" t="str">
        <f t="shared" si="3"/>
        <v>·</v>
      </c>
      <c r="I188" s="7" t="s">
        <v>173</v>
      </c>
    </row>
    <row r="189" spans="5:13" x14ac:dyDescent="0.25">
      <c r="E189">
        <v>184</v>
      </c>
      <c r="F189" t="str">
        <f t="shared" si="3"/>
        <v>¸</v>
      </c>
      <c r="I189" s="7" t="s">
        <v>160</v>
      </c>
    </row>
    <row r="190" spans="5:13" x14ac:dyDescent="0.25">
      <c r="E190">
        <v>185</v>
      </c>
      <c r="F190" t="str">
        <f t="shared" si="3"/>
        <v>¹</v>
      </c>
      <c r="I190" s="7"/>
    </row>
    <row r="191" spans="5:13" x14ac:dyDescent="0.25">
      <c r="E191">
        <v>186</v>
      </c>
      <c r="F191" t="str">
        <f t="shared" si="3"/>
        <v>º</v>
      </c>
      <c r="I191" s="7"/>
    </row>
    <row r="192" spans="5:13" x14ac:dyDescent="0.25">
      <c r="E192">
        <v>187</v>
      </c>
      <c r="F192" t="str">
        <f t="shared" si="3"/>
        <v>»</v>
      </c>
      <c r="I192" s="7"/>
    </row>
    <row r="193" spans="5:14" x14ac:dyDescent="0.25">
      <c r="E193">
        <v>188</v>
      </c>
      <c r="F193" t="str">
        <f t="shared" si="3"/>
        <v>¼</v>
      </c>
      <c r="I193" s="7"/>
    </row>
    <row r="194" spans="5:14" x14ac:dyDescent="0.25">
      <c r="E194">
        <v>189</v>
      </c>
      <c r="F194" t="str">
        <f t="shared" si="3"/>
        <v>½</v>
      </c>
      <c r="I194" s="7"/>
    </row>
    <row r="195" spans="5:14" x14ac:dyDescent="0.25">
      <c r="E195">
        <v>190</v>
      </c>
      <c r="F195" t="str">
        <f t="shared" si="3"/>
        <v>¾</v>
      </c>
      <c r="I195" s="7"/>
    </row>
    <row r="196" spans="5:14" x14ac:dyDescent="0.25">
      <c r="E196">
        <v>191</v>
      </c>
      <c r="F196" t="str">
        <f t="shared" si="3"/>
        <v>¿</v>
      </c>
      <c r="I196" s="7"/>
    </row>
    <row r="197" spans="5:14" x14ac:dyDescent="0.25">
      <c r="E197">
        <v>192</v>
      </c>
      <c r="F197" t="str">
        <f t="shared" si="3"/>
        <v>À</v>
      </c>
    </row>
    <row r="198" spans="5:14" x14ac:dyDescent="0.25">
      <c r="E198">
        <v>193</v>
      </c>
      <c r="F198" t="str">
        <f t="shared" si="3"/>
        <v>Á</v>
      </c>
    </row>
    <row r="199" spans="5:14" x14ac:dyDescent="0.25">
      <c r="E199">
        <v>194</v>
      </c>
      <c r="F199" t="str">
        <f t="shared" ref="F199:F260" si="8">CHAR(E199)</f>
        <v>Â</v>
      </c>
    </row>
    <row r="200" spans="5:14" x14ac:dyDescent="0.25">
      <c r="E200">
        <v>195</v>
      </c>
      <c r="F200" t="str">
        <f t="shared" si="8"/>
        <v>Ã</v>
      </c>
      <c r="I200" t="s">
        <v>156</v>
      </c>
      <c r="J200" t="str">
        <f>RIGHT(I200,6)</f>
        <v>center</v>
      </c>
      <c r="K200">
        <f>SEARCH("ce",I200,1)</f>
        <v>11</v>
      </c>
      <c r="M200" t="str">
        <f>LEFT(I200,SEARCH(" ",I200,1))</f>
        <v xml:space="preserve">compiuter </v>
      </c>
      <c r="N200" t="str">
        <f>RIGHT(I200,(LEN(I200)-SEARCH(" ",I200,1)))</f>
        <v>center</v>
      </c>
    </row>
    <row r="201" spans="5:14" x14ac:dyDescent="0.25">
      <c r="E201">
        <v>196</v>
      </c>
      <c r="F201" t="str">
        <f t="shared" si="8"/>
        <v>Ä</v>
      </c>
      <c r="I201" t="s">
        <v>157</v>
      </c>
      <c r="J201" t="str">
        <f t="shared" ref="J201:J202" si="9">RIGHT(I201,6)</f>
        <v>dfgfgf</v>
      </c>
      <c r="M201" t="str">
        <f t="shared" ref="M201:M204" si="10">LEFT(I201,SEARCH(" ",I201,1))</f>
        <v xml:space="preserve">fdgfgfdgfdgfdg </v>
      </c>
      <c r="N201" t="str">
        <f t="shared" ref="N201:N202" si="11">RIGHT(I201,(LEN(I201)-SEARCH(" ",I201,1)))</f>
        <v>gdfgfgf</v>
      </c>
    </row>
    <row r="202" spans="5:14" x14ac:dyDescent="0.25">
      <c r="E202">
        <v>197</v>
      </c>
      <c r="F202" t="str">
        <f t="shared" si="8"/>
        <v>Å</v>
      </c>
      <c r="I202" t="s">
        <v>158</v>
      </c>
      <c r="J202" t="str">
        <f t="shared" si="9"/>
        <v>fdgfdg</v>
      </c>
      <c r="M202" t="str">
        <f t="shared" si="10"/>
        <v xml:space="preserve">gdfgf </v>
      </c>
      <c r="N202" t="str">
        <f t="shared" si="11"/>
        <v>gfdgfdg</v>
      </c>
    </row>
    <row r="203" spans="5:14" x14ac:dyDescent="0.25">
      <c r="E203">
        <v>198</v>
      </c>
      <c r="F203" t="str">
        <f t="shared" si="8"/>
        <v>Æ</v>
      </c>
      <c r="M203" t="e">
        <f>LEFT(I203,SEARCH(" ",I203,1))</f>
        <v>#VALUE!</v>
      </c>
    </row>
    <row r="204" spans="5:14" x14ac:dyDescent="0.25">
      <c r="E204">
        <v>199</v>
      </c>
      <c r="F204" t="str">
        <f t="shared" si="8"/>
        <v>Ç</v>
      </c>
      <c r="M204" t="e">
        <f t="shared" si="10"/>
        <v>#VALUE!</v>
      </c>
    </row>
    <row r="205" spans="5:14" x14ac:dyDescent="0.25">
      <c r="E205">
        <v>200</v>
      </c>
      <c r="F205" t="str">
        <f t="shared" si="8"/>
        <v>È</v>
      </c>
    </row>
    <row r="206" spans="5:14" x14ac:dyDescent="0.25">
      <c r="E206">
        <v>201</v>
      </c>
      <c r="F206" t="str">
        <f t="shared" si="8"/>
        <v>É</v>
      </c>
    </row>
    <row r="207" spans="5:14" x14ac:dyDescent="0.25">
      <c r="E207">
        <v>202</v>
      </c>
      <c r="F207" t="str">
        <f t="shared" si="8"/>
        <v>Ê</v>
      </c>
    </row>
    <row r="208" spans="5:14" x14ac:dyDescent="0.25">
      <c r="E208">
        <v>203</v>
      </c>
      <c r="F208" t="str">
        <f t="shared" si="8"/>
        <v>Ë</v>
      </c>
      <c r="I208" t="s">
        <v>159</v>
      </c>
      <c r="J208">
        <f>FIND("C",I208,2)</f>
        <v>10</v>
      </c>
      <c r="K208" t="str">
        <f>REPLACE(I208,12,2,"gdfgdfgdfg")</f>
        <v>Computer Cegdfgdfgdfger</v>
      </c>
    </row>
    <row r="209" spans="5:11" x14ac:dyDescent="0.25">
      <c r="E209">
        <v>204</v>
      </c>
      <c r="F209" t="str">
        <f t="shared" si="8"/>
        <v>Ì</v>
      </c>
      <c r="I209" t="s">
        <v>96</v>
      </c>
    </row>
    <row r="210" spans="5:11" x14ac:dyDescent="0.25">
      <c r="E210">
        <v>205</v>
      </c>
      <c r="F210" t="str">
        <f t="shared" si="8"/>
        <v>Í</v>
      </c>
    </row>
    <row r="211" spans="5:11" x14ac:dyDescent="0.25">
      <c r="E211">
        <v>206</v>
      </c>
      <c r="F211" t="str">
        <f t="shared" si="8"/>
        <v>Î</v>
      </c>
      <c r="K211" t="str">
        <f>REPLACE(I208,11,2,555)</f>
        <v>Computer C555ter</v>
      </c>
    </row>
    <row r="212" spans="5:11" x14ac:dyDescent="0.25">
      <c r="E212">
        <v>207</v>
      </c>
      <c r="F212" t="str">
        <f t="shared" si="8"/>
        <v>Ï</v>
      </c>
    </row>
    <row r="213" spans="5:11" x14ac:dyDescent="0.25">
      <c r="E213">
        <v>208</v>
      </c>
      <c r="F213" t="str">
        <f t="shared" si="8"/>
        <v>Ð</v>
      </c>
    </row>
    <row r="214" spans="5:11" x14ac:dyDescent="0.25">
      <c r="E214">
        <v>209</v>
      </c>
      <c r="F214" t="str">
        <f t="shared" si="8"/>
        <v>Ñ</v>
      </c>
    </row>
    <row r="215" spans="5:11" x14ac:dyDescent="0.25">
      <c r="E215">
        <v>210</v>
      </c>
      <c r="F215" t="str">
        <f t="shared" si="8"/>
        <v>Ò</v>
      </c>
    </row>
    <row r="216" spans="5:11" x14ac:dyDescent="0.25">
      <c r="E216">
        <v>211</v>
      </c>
      <c r="F216" t="str">
        <f t="shared" si="8"/>
        <v>Ó</v>
      </c>
    </row>
    <row r="217" spans="5:11" x14ac:dyDescent="0.25">
      <c r="E217">
        <v>212</v>
      </c>
      <c r="F217" t="str">
        <f t="shared" si="8"/>
        <v>Ô</v>
      </c>
    </row>
    <row r="218" spans="5:11" x14ac:dyDescent="0.25">
      <c r="E218">
        <v>213</v>
      </c>
      <c r="F218" t="str">
        <f t="shared" si="8"/>
        <v>Õ</v>
      </c>
    </row>
    <row r="219" spans="5:11" x14ac:dyDescent="0.25">
      <c r="E219">
        <v>214</v>
      </c>
      <c r="F219" t="str">
        <f t="shared" si="8"/>
        <v>Ö</v>
      </c>
    </row>
    <row r="220" spans="5:11" x14ac:dyDescent="0.25">
      <c r="E220">
        <v>215</v>
      </c>
      <c r="F220" t="str">
        <f t="shared" si="8"/>
        <v>×</v>
      </c>
    </row>
    <row r="221" spans="5:11" x14ac:dyDescent="0.25">
      <c r="E221">
        <v>216</v>
      </c>
      <c r="F221" t="str">
        <f t="shared" si="8"/>
        <v>Ø</v>
      </c>
    </row>
    <row r="222" spans="5:11" x14ac:dyDescent="0.25">
      <c r="E222">
        <v>217</v>
      </c>
      <c r="F222" t="str">
        <f t="shared" si="8"/>
        <v>Ù</v>
      </c>
    </row>
    <row r="223" spans="5:11" x14ac:dyDescent="0.25">
      <c r="E223">
        <v>218</v>
      </c>
      <c r="F223" t="str">
        <f t="shared" si="8"/>
        <v>Ú</v>
      </c>
    </row>
    <row r="224" spans="5:11" x14ac:dyDescent="0.25">
      <c r="E224">
        <v>219</v>
      </c>
      <c r="F224" t="str">
        <f t="shared" si="8"/>
        <v>Û</v>
      </c>
    </row>
    <row r="225" spans="5:6" x14ac:dyDescent="0.25">
      <c r="E225">
        <v>220</v>
      </c>
      <c r="F225" t="str">
        <f t="shared" si="8"/>
        <v>Ü</v>
      </c>
    </row>
    <row r="226" spans="5:6" x14ac:dyDescent="0.25">
      <c r="E226">
        <v>221</v>
      </c>
      <c r="F226" t="str">
        <f t="shared" si="8"/>
        <v>Ý</v>
      </c>
    </row>
    <row r="227" spans="5:6" x14ac:dyDescent="0.25">
      <c r="E227">
        <v>222</v>
      </c>
      <c r="F227" t="str">
        <f t="shared" si="8"/>
        <v>Þ</v>
      </c>
    </row>
    <row r="228" spans="5:6" x14ac:dyDescent="0.25">
      <c r="E228">
        <v>223</v>
      </c>
      <c r="F228" t="str">
        <f t="shared" si="8"/>
        <v>ß</v>
      </c>
    </row>
    <row r="229" spans="5:6" x14ac:dyDescent="0.25">
      <c r="E229">
        <v>224</v>
      </c>
      <c r="F229" t="str">
        <f t="shared" si="8"/>
        <v>à</v>
      </c>
    </row>
    <row r="230" spans="5:6" x14ac:dyDescent="0.25">
      <c r="E230">
        <v>225</v>
      </c>
      <c r="F230" t="str">
        <f t="shared" si="8"/>
        <v>á</v>
      </c>
    </row>
    <row r="231" spans="5:6" x14ac:dyDescent="0.25">
      <c r="E231">
        <v>226</v>
      </c>
      <c r="F231" t="str">
        <f t="shared" si="8"/>
        <v>â</v>
      </c>
    </row>
    <row r="232" spans="5:6" x14ac:dyDescent="0.25">
      <c r="E232">
        <v>227</v>
      </c>
      <c r="F232" t="str">
        <f t="shared" si="8"/>
        <v>ã</v>
      </c>
    </row>
    <row r="233" spans="5:6" x14ac:dyDescent="0.25">
      <c r="E233">
        <v>228</v>
      </c>
      <c r="F233" t="str">
        <f t="shared" si="8"/>
        <v>ä</v>
      </c>
    </row>
    <row r="234" spans="5:6" x14ac:dyDescent="0.25">
      <c r="E234">
        <v>229</v>
      </c>
      <c r="F234" t="str">
        <f t="shared" si="8"/>
        <v>å</v>
      </c>
    </row>
    <row r="235" spans="5:6" x14ac:dyDescent="0.25">
      <c r="E235">
        <v>230</v>
      </c>
      <c r="F235" t="str">
        <f t="shared" si="8"/>
        <v>æ</v>
      </c>
    </row>
    <row r="236" spans="5:6" x14ac:dyDescent="0.25">
      <c r="E236">
        <v>231</v>
      </c>
      <c r="F236" t="str">
        <f t="shared" si="8"/>
        <v>ç</v>
      </c>
    </row>
    <row r="237" spans="5:6" x14ac:dyDescent="0.25">
      <c r="E237">
        <v>232</v>
      </c>
      <c r="F237" t="str">
        <f t="shared" si="8"/>
        <v>è</v>
      </c>
    </row>
    <row r="238" spans="5:6" x14ac:dyDescent="0.25">
      <c r="E238">
        <v>233</v>
      </c>
      <c r="F238" t="str">
        <f t="shared" si="8"/>
        <v>é</v>
      </c>
    </row>
    <row r="239" spans="5:6" x14ac:dyDescent="0.25">
      <c r="E239">
        <v>234</v>
      </c>
      <c r="F239" t="str">
        <f t="shared" si="8"/>
        <v>ê</v>
      </c>
    </row>
    <row r="240" spans="5:6" x14ac:dyDescent="0.25">
      <c r="E240">
        <v>235</v>
      </c>
      <c r="F240" t="str">
        <f t="shared" si="8"/>
        <v>ë</v>
      </c>
    </row>
    <row r="241" spans="5:6" x14ac:dyDescent="0.25">
      <c r="E241">
        <v>236</v>
      </c>
      <c r="F241" t="str">
        <f t="shared" si="8"/>
        <v>ì</v>
      </c>
    </row>
    <row r="242" spans="5:6" x14ac:dyDescent="0.25">
      <c r="E242">
        <v>237</v>
      </c>
      <c r="F242" t="str">
        <f t="shared" si="8"/>
        <v>í</v>
      </c>
    </row>
    <row r="243" spans="5:6" x14ac:dyDescent="0.25">
      <c r="E243">
        <v>238</v>
      </c>
      <c r="F243" t="str">
        <f t="shared" si="8"/>
        <v>î</v>
      </c>
    </row>
    <row r="244" spans="5:6" x14ac:dyDescent="0.25">
      <c r="E244">
        <v>239</v>
      </c>
      <c r="F244" t="str">
        <f t="shared" si="8"/>
        <v>ï</v>
      </c>
    </row>
    <row r="245" spans="5:6" x14ac:dyDescent="0.25">
      <c r="E245">
        <v>240</v>
      </c>
      <c r="F245" t="str">
        <f t="shared" si="8"/>
        <v>ð</v>
      </c>
    </row>
    <row r="246" spans="5:6" x14ac:dyDescent="0.25">
      <c r="E246">
        <v>241</v>
      </c>
      <c r="F246" t="str">
        <f t="shared" si="8"/>
        <v>ñ</v>
      </c>
    </row>
    <row r="247" spans="5:6" x14ac:dyDescent="0.25">
      <c r="E247">
        <v>242</v>
      </c>
      <c r="F247" t="str">
        <f t="shared" si="8"/>
        <v>ò</v>
      </c>
    </row>
    <row r="248" spans="5:6" x14ac:dyDescent="0.25">
      <c r="E248">
        <v>243</v>
      </c>
      <c r="F248" t="str">
        <f t="shared" si="8"/>
        <v>ó</v>
      </c>
    </row>
    <row r="249" spans="5:6" x14ac:dyDescent="0.25">
      <c r="E249">
        <v>244</v>
      </c>
      <c r="F249" t="str">
        <f t="shared" si="8"/>
        <v>ô</v>
      </c>
    </row>
    <row r="250" spans="5:6" x14ac:dyDescent="0.25">
      <c r="E250">
        <v>245</v>
      </c>
      <c r="F250" t="str">
        <f t="shared" si="8"/>
        <v>õ</v>
      </c>
    </row>
    <row r="251" spans="5:6" x14ac:dyDescent="0.25">
      <c r="E251">
        <v>246</v>
      </c>
      <c r="F251" t="str">
        <f t="shared" si="8"/>
        <v>ö</v>
      </c>
    </row>
    <row r="252" spans="5:6" x14ac:dyDescent="0.25">
      <c r="E252">
        <v>247</v>
      </c>
      <c r="F252" t="str">
        <f t="shared" si="8"/>
        <v>÷</v>
      </c>
    </row>
    <row r="253" spans="5:6" x14ac:dyDescent="0.25">
      <c r="E253">
        <v>248</v>
      </c>
      <c r="F253" t="str">
        <f t="shared" si="8"/>
        <v>ø</v>
      </c>
    </row>
    <row r="254" spans="5:6" x14ac:dyDescent="0.25">
      <c r="E254">
        <v>249</v>
      </c>
      <c r="F254" t="str">
        <f t="shared" si="8"/>
        <v>ù</v>
      </c>
    </row>
    <row r="255" spans="5:6" x14ac:dyDescent="0.25">
      <c r="E255">
        <v>250</v>
      </c>
      <c r="F255" t="str">
        <f t="shared" si="8"/>
        <v>ú</v>
      </c>
    </row>
    <row r="256" spans="5:6" x14ac:dyDescent="0.25">
      <c r="E256">
        <v>251</v>
      </c>
      <c r="F256" t="str">
        <f t="shared" si="8"/>
        <v>û</v>
      </c>
    </row>
    <row r="257" spans="5:6" x14ac:dyDescent="0.25">
      <c r="E257">
        <v>252</v>
      </c>
      <c r="F257" t="str">
        <f t="shared" si="8"/>
        <v>ü</v>
      </c>
    </row>
    <row r="258" spans="5:6" x14ac:dyDescent="0.25">
      <c r="E258">
        <v>253</v>
      </c>
      <c r="F258" t="str">
        <f t="shared" si="8"/>
        <v>ý</v>
      </c>
    </row>
    <row r="259" spans="5:6" x14ac:dyDescent="0.25">
      <c r="E259">
        <v>254</v>
      </c>
      <c r="F259" t="str">
        <f t="shared" si="8"/>
        <v>þ</v>
      </c>
    </row>
    <row r="260" spans="5:6" x14ac:dyDescent="0.25">
      <c r="E260">
        <v>255</v>
      </c>
      <c r="F260" t="str">
        <f t="shared" si="8"/>
        <v>ÿ</v>
      </c>
    </row>
  </sheetData>
  <sortState ref="I121:I130">
    <sortCondition ref="I121:I130" customList="ა,ბ,გ,დ,ე,ვ,ზ,თ,ი,კ,ლ,მ"/>
  </sortState>
  <dataValidations count="9">
    <dataValidation type="custom" allowBlank="1" showInputMessage="1" showErrorMessage="1" sqref="I58:I71">
      <formula1>EXACT(B58,I58)</formula1>
    </dataValidation>
    <dataValidation type="custom" allowBlank="1" showInputMessage="1" showErrorMessage="1" sqref="I75:I85">
      <formula1>LEFT(I75,1)="A"</formula1>
    </dataValidation>
    <dataValidation type="custom" allowBlank="1" showInputMessage="1" showErrorMessage="1" sqref="I91:I100">
      <formula1>AND(LEFT(I91,1)&gt;="A",LEFT(I91,1)&lt;="G")</formula1>
    </dataValidation>
    <dataValidation type="list" allowBlank="1" showInputMessage="1" showErrorMessage="1" sqref="I133:I134">
      <formula1>$L$128:$L$139</formula1>
    </dataValidation>
    <dataValidation type="custom" allowBlank="1" showInputMessage="1" showErrorMessage="1" sqref="I137:I146">
      <formula1>AND(LEFT(I137,1)&gt;=I133,LEFT(I137,1)&lt;=I134)</formula1>
    </dataValidation>
    <dataValidation type="custom" allowBlank="1" showInputMessage="1" showErrorMessage="1" sqref="M75:M85">
      <formula1>AND(LEFT(M75,1)="A",MID(M75,2,1)="b")</formula1>
    </dataValidation>
    <dataValidation type="custom" allowBlank="1" showInputMessage="1" showErrorMessage="1" sqref="L158:L168">
      <formula1>LEN(L158)=LEN(I158)</formula1>
    </dataValidation>
    <dataValidation type="custom" allowBlank="1" showInputMessage="1" showErrorMessage="1" sqref="N158:N168">
      <formula1>AND(ISNUMBER(N158),LEN(N158)=11)</formula1>
    </dataValidation>
    <dataValidation type="custom" allowBlank="1" showInputMessage="1" showErrorMessage="1" sqref="I188:I196">
      <formula1>EXACT(UPPER(I188),I188)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58"/>
  <sheetViews>
    <sheetView topLeftCell="A124" workbookViewId="0">
      <selection activeCell="E191" sqref="E191"/>
    </sheetView>
  </sheetViews>
  <sheetFormatPr defaultRowHeight="15" x14ac:dyDescent="0.25"/>
  <cols>
    <col min="3" max="3" width="16.5703125" customWidth="1"/>
    <col min="4" max="4" width="12.85546875" customWidth="1"/>
    <col min="5" max="5" width="31.28515625" customWidth="1"/>
    <col min="6" max="6" width="19" customWidth="1"/>
    <col min="7" max="7" width="25.5703125" customWidth="1"/>
    <col min="9" max="9" width="15.85546875" customWidth="1"/>
  </cols>
  <sheetData>
    <row r="3" spans="2:9" x14ac:dyDescent="0.25">
      <c r="B3" t="s">
        <v>174</v>
      </c>
    </row>
    <row r="4" spans="2:9" x14ac:dyDescent="0.25">
      <c r="B4">
        <v>1</v>
      </c>
      <c r="C4" t="str">
        <f>CHAR(B4)</f>
        <v>_x0001_</v>
      </c>
      <c r="G4" t="s">
        <v>175</v>
      </c>
      <c r="I4" t="s">
        <v>176</v>
      </c>
    </row>
    <row r="5" spans="2:9" x14ac:dyDescent="0.25">
      <c r="B5">
        <v>2</v>
      </c>
      <c r="C5" t="str">
        <f t="shared" ref="C5:C68" si="0">CHAR(B5)</f>
        <v>_x0002_</v>
      </c>
      <c r="G5" t="str">
        <f>CHAR(2)&amp;CHAR(1)&amp;CHAR(4)&amp;"computer"&amp;123&amp;CHAR(8)</f>
        <v>_x0002__x0001__x0004_computer123_x0008_</v>
      </c>
      <c r="I5" t="str">
        <f>CLEAN(G5)</f>
        <v>computer123</v>
      </c>
    </row>
    <row r="6" spans="2:9" x14ac:dyDescent="0.25">
      <c r="B6">
        <v>3</v>
      </c>
      <c r="C6" t="str">
        <f t="shared" si="0"/>
        <v>_x0003_</v>
      </c>
    </row>
    <row r="7" spans="2:9" x14ac:dyDescent="0.25">
      <c r="B7">
        <v>4</v>
      </c>
      <c r="C7" t="str">
        <f t="shared" si="0"/>
        <v>_x0004_</v>
      </c>
      <c r="G7" t="str">
        <f>CHAR(5)&amp;"|"</f>
        <v>_x0005_|</v>
      </c>
      <c r="I7" t="str">
        <f>CLEAN(G7)</f>
        <v>|</v>
      </c>
    </row>
    <row r="8" spans="2:9" x14ac:dyDescent="0.25">
      <c r="B8">
        <v>5</v>
      </c>
      <c r="C8" t="str">
        <f t="shared" si="0"/>
        <v>_x0005_</v>
      </c>
    </row>
    <row r="9" spans="2:9" x14ac:dyDescent="0.25">
      <c r="B9">
        <v>6</v>
      </c>
      <c r="C9" t="str">
        <f t="shared" si="0"/>
        <v>_x0006_</v>
      </c>
    </row>
    <row r="10" spans="2:9" x14ac:dyDescent="0.25">
      <c r="B10">
        <v>7</v>
      </c>
      <c r="C10" t="str">
        <f t="shared" si="0"/>
        <v>_x0007_</v>
      </c>
      <c r="G10">
        <f>CODE("|")</f>
        <v>124</v>
      </c>
    </row>
    <row r="11" spans="2:9" x14ac:dyDescent="0.25">
      <c r="B11">
        <v>8</v>
      </c>
      <c r="C11" t="str">
        <f t="shared" si="0"/>
        <v>_x0008_</v>
      </c>
    </row>
    <row r="12" spans="2:9" x14ac:dyDescent="0.25">
      <c r="B12">
        <v>9</v>
      </c>
      <c r="C12" t="str">
        <f t="shared" si="0"/>
        <v xml:space="preserve">	</v>
      </c>
    </row>
    <row r="13" spans="2:9" x14ac:dyDescent="0.25">
      <c r="B13">
        <v>10</v>
      </c>
      <c r="C13" t="str">
        <f t="shared" si="0"/>
        <v xml:space="preserve">
</v>
      </c>
    </row>
    <row r="14" spans="2:9" x14ac:dyDescent="0.25">
      <c r="B14">
        <v>11</v>
      </c>
      <c r="C14" t="str">
        <f t="shared" si="0"/>
        <v>_x000B_</v>
      </c>
      <c r="G14" t="s">
        <v>46</v>
      </c>
      <c r="H14">
        <f>CODE(G14)</f>
        <v>99</v>
      </c>
    </row>
    <row r="15" spans="2:9" x14ac:dyDescent="0.25">
      <c r="B15">
        <v>12</v>
      </c>
      <c r="C15" t="str">
        <f t="shared" si="0"/>
        <v>_x000C_</v>
      </c>
      <c r="G15" t="s">
        <v>177</v>
      </c>
      <c r="H15">
        <f>CODE(G15)</f>
        <v>99</v>
      </c>
    </row>
    <row r="16" spans="2:9" x14ac:dyDescent="0.25">
      <c r="B16">
        <v>13</v>
      </c>
      <c r="C16" t="str">
        <f t="shared" si="0"/>
        <v>_x000D_</v>
      </c>
    </row>
    <row r="17" spans="2:12" x14ac:dyDescent="0.25">
      <c r="B17">
        <v>14</v>
      </c>
      <c r="C17" t="str">
        <f t="shared" si="0"/>
        <v>_x000E_</v>
      </c>
    </row>
    <row r="18" spans="2:12" x14ac:dyDescent="0.25">
      <c r="B18">
        <v>15</v>
      </c>
      <c r="C18" t="str">
        <f t="shared" si="0"/>
        <v>_x000F_</v>
      </c>
      <c r="G18" t="str">
        <f>CHAR(5)</f>
        <v>_x0005_</v>
      </c>
      <c r="H18">
        <f>CODE(G18)</f>
        <v>5</v>
      </c>
    </row>
    <row r="19" spans="2:12" x14ac:dyDescent="0.25">
      <c r="B19">
        <v>16</v>
      </c>
      <c r="C19" t="str">
        <f t="shared" si="0"/>
        <v>_x0010_</v>
      </c>
    </row>
    <row r="20" spans="2:12" x14ac:dyDescent="0.25">
      <c r="B20">
        <v>17</v>
      </c>
      <c r="C20" t="str">
        <f t="shared" si="0"/>
        <v>_x0011_</v>
      </c>
    </row>
    <row r="21" spans="2:12" x14ac:dyDescent="0.25">
      <c r="B21">
        <v>18</v>
      </c>
      <c r="C21" t="str">
        <f t="shared" si="0"/>
        <v>_x0012_</v>
      </c>
      <c r="G21" t="s">
        <v>96</v>
      </c>
      <c r="H21">
        <f>LEN(G21)</f>
        <v>15</v>
      </c>
    </row>
    <row r="22" spans="2:12" x14ac:dyDescent="0.25">
      <c r="B22">
        <v>19</v>
      </c>
      <c r="C22" t="str">
        <f t="shared" si="0"/>
        <v>_x0013_</v>
      </c>
      <c r="I22" t="s">
        <v>179</v>
      </c>
      <c r="J22" t="s">
        <v>180</v>
      </c>
      <c r="K22" t="s">
        <v>181</v>
      </c>
    </row>
    <row r="23" spans="2:12" x14ac:dyDescent="0.25">
      <c r="B23">
        <v>20</v>
      </c>
      <c r="C23" t="str">
        <f t="shared" si="0"/>
        <v>_x0014_</v>
      </c>
      <c r="G23" t="s">
        <v>147</v>
      </c>
      <c r="H23">
        <f>COUNTIF(G23:G28,"nino")</f>
        <v>0</v>
      </c>
      <c r="I23">
        <f>LEN(G23)</f>
        <v>5</v>
      </c>
      <c r="J23" t="str">
        <f>TRIM(G23)</f>
        <v>nino</v>
      </c>
      <c r="K23">
        <f>LEN(J23)</f>
        <v>4</v>
      </c>
      <c r="L23">
        <f>COUNTIF(J23:J28,"nino")</f>
        <v>4</v>
      </c>
    </row>
    <row r="24" spans="2:12" x14ac:dyDescent="0.25">
      <c r="B24">
        <v>21</v>
      </c>
      <c r="C24" t="str">
        <f t="shared" si="0"/>
        <v>_x0015_</v>
      </c>
      <c r="G24" t="s">
        <v>147</v>
      </c>
      <c r="I24">
        <f t="shared" ref="I24:I28" si="1">LEN(G24)</f>
        <v>5</v>
      </c>
      <c r="J24" t="str">
        <f t="shared" ref="J24:J28" si="2">TRIM(G24)</f>
        <v>nino</v>
      </c>
      <c r="K24">
        <f t="shared" ref="K24:K28" si="3">LEN(J24)</f>
        <v>4</v>
      </c>
    </row>
    <row r="25" spans="2:12" x14ac:dyDescent="0.25">
      <c r="B25">
        <v>22</v>
      </c>
      <c r="C25" t="str">
        <f t="shared" si="0"/>
        <v>_x0016_</v>
      </c>
      <c r="G25" t="s">
        <v>178</v>
      </c>
      <c r="I25">
        <f t="shared" si="1"/>
        <v>4</v>
      </c>
      <c r="J25" t="str">
        <f t="shared" si="2"/>
        <v>niko</v>
      </c>
      <c r="K25">
        <f t="shared" si="3"/>
        <v>4</v>
      </c>
    </row>
    <row r="26" spans="2:12" x14ac:dyDescent="0.25">
      <c r="B26">
        <v>23</v>
      </c>
      <c r="C26" t="str">
        <f t="shared" si="0"/>
        <v>_x0017_</v>
      </c>
      <c r="G26" t="s">
        <v>90</v>
      </c>
      <c r="I26">
        <f t="shared" si="1"/>
        <v>3</v>
      </c>
      <c r="J26" t="str">
        <f t="shared" si="2"/>
        <v>ilo</v>
      </c>
      <c r="K26">
        <f t="shared" si="3"/>
        <v>3</v>
      </c>
    </row>
    <row r="27" spans="2:12" x14ac:dyDescent="0.25">
      <c r="B27">
        <v>24</v>
      </c>
      <c r="C27" t="str">
        <f t="shared" si="0"/>
        <v>_x0018_</v>
      </c>
      <c r="G27" t="s">
        <v>147</v>
      </c>
      <c r="I27">
        <f t="shared" si="1"/>
        <v>5</v>
      </c>
      <c r="J27" t="str">
        <f t="shared" si="2"/>
        <v>nino</v>
      </c>
      <c r="K27">
        <f t="shared" si="3"/>
        <v>4</v>
      </c>
    </row>
    <row r="28" spans="2:12" x14ac:dyDescent="0.25">
      <c r="B28">
        <v>25</v>
      </c>
      <c r="C28" t="str">
        <f t="shared" si="0"/>
        <v>_x0019_</v>
      </c>
      <c r="G28" t="s">
        <v>147</v>
      </c>
      <c r="I28">
        <f t="shared" si="1"/>
        <v>5</v>
      </c>
      <c r="J28" t="str">
        <f t="shared" si="2"/>
        <v>nino</v>
      </c>
      <c r="K28">
        <f t="shared" si="3"/>
        <v>4</v>
      </c>
    </row>
    <row r="29" spans="2:12" x14ac:dyDescent="0.25">
      <c r="B29">
        <v>26</v>
      </c>
      <c r="C29" t="str">
        <f t="shared" si="0"/>
        <v>_x001A_</v>
      </c>
    </row>
    <row r="30" spans="2:12" x14ac:dyDescent="0.25">
      <c r="B30">
        <v>27</v>
      </c>
      <c r="C30" t="str">
        <f t="shared" si="0"/>
        <v>_x001B_</v>
      </c>
    </row>
    <row r="31" spans="2:12" x14ac:dyDescent="0.25">
      <c r="B31">
        <v>28</v>
      </c>
      <c r="C31" t="str">
        <f t="shared" si="0"/>
        <v>_x001C_</v>
      </c>
      <c r="G31" t="s">
        <v>182</v>
      </c>
      <c r="H31" t="str">
        <f>TRIM(G31)</f>
        <v>computer center</v>
      </c>
      <c r="J31">
        <f>LEN(G31)-LEN(H31)</f>
        <v>2</v>
      </c>
    </row>
    <row r="32" spans="2:12" x14ac:dyDescent="0.25">
      <c r="B32">
        <v>29</v>
      </c>
      <c r="C32" t="str">
        <f t="shared" si="0"/>
        <v>_x001D_</v>
      </c>
    </row>
    <row r="33" spans="2:14" x14ac:dyDescent="0.25">
      <c r="B33">
        <v>30</v>
      </c>
      <c r="C33" t="str">
        <f t="shared" si="0"/>
        <v>_x001E_</v>
      </c>
    </row>
    <row r="34" spans="2:14" x14ac:dyDescent="0.25">
      <c r="B34">
        <v>31</v>
      </c>
      <c r="C34" t="str">
        <f t="shared" si="0"/>
        <v>_x001F_</v>
      </c>
      <c r="G34" t="s">
        <v>183</v>
      </c>
    </row>
    <row r="35" spans="2:14" x14ac:dyDescent="0.25">
      <c r="B35">
        <v>32</v>
      </c>
      <c r="C35" t="str">
        <f t="shared" si="0"/>
        <v xml:space="preserve"> </v>
      </c>
      <c r="G35" s="7">
        <v>12345678912</v>
      </c>
      <c r="N35" s="7"/>
    </row>
    <row r="36" spans="2:14" x14ac:dyDescent="0.25">
      <c r="B36">
        <v>33</v>
      </c>
      <c r="C36" t="str">
        <f t="shared" si="0"/>
        <v>!</v>
      </c>
      <c r="G36" s="7"/>
      <c r="N36" s="7"/>
    </row>
    <row r="37" spans="2:14" x14ac:dyDescent="0.25">
      <c r="B37">
        <v>34</v>
      </c>
      <c r="C37" t="str">
        <f t="shared" si="0"/>
        <v>"</v>
      </c>
      <c r="G37" s="7"/>
      <c r="N37" s="7"/>
    </row>
    <row r="38" spans="2:14" x14ac:dyDescent="0.25">
      <c r="B38">
        <v>35</v>
      </c>
      <c r="C38" t="str">
        <f t="shared" si="0"/>
        <v>#</v>
      </c>
      <c r="G38" s="7"/>
      <c r="N38" s="7"/>
    </row>
    <row r="39" spans="2:14" x14ac:dyDescent="0.25">
      <c r="B39">
        <v>36</v>
      </c>
      <c r="C39" t="str">
        <f t="shared" si="0"/>
        <v>$</v>
      </c>
      <c r="G39" s="7"/>
      <c r="N39" s="7"/>
    </row>
    <row r="40" spans="2:14" x14ac:dyDescent="0.25">
      <c r="B40">
        <v>37</v>
      </c>
      <c r="C40" t="str">
        <f t="shared" si="0"/>
        <v>%</v>
      </c>
      <c r="G40" s="7"/>
      <c r="N40" s="7"/>
    </row>
    <row r="41" spans="2:14" x14ac:dyDescent="0.25">
      <c r="B41">
        <v>38</v>
      </c>
      <c r="C41" t="str">
        <f t="shared" si="0"/>
        <v>&amp;</v>
      </c>
      <c r="G41" s="7"/>
      <c r="N41" s="7"/>
    </row>
    <row r="42" spans="2:14" x14ac:dyDescent="0.25">
      <c r="B42">
        <v>39</v>
      </c>
      <c r="C42" t="str">
        <f t="shared" si="0"/>
        <v>'</v>
      </c>
      <c r="G42" s="7"/>
      <c r="N42" s="7"/>
    </row>
    <row r="43" spans="2:14" x14ac:dyDescent="0.25">
      <c r="B43">
        <v>40</v>
      </c>
      <c r="C43" t="str">
        <f t="shared" si="0"/>
        <v>(</v>
      </c>
      <c r="G43" s="7"/>
      <c r="N43" s="7"/>
    </row>
    <row r="44" spans="2:14" x14ac:dyDescent="0.25">
      <c r="B44">
        <v>41</v>
      </c>
      <c r="C44" t="str">
        <f t="shared" si="0"/>
        <v>)</v>
      </c>
      <c r="G44" s="7"/>
      <c r="N44" s="7"/>
    </row>
    <row r="45" spans="2:14" x14ac:dyDescent="0.25">
      <c r="B45">
        <v>42</v>
      </c>
      <c r="C45" t="str">
        <f t="shared" si="0"/>
        <v>*</v>
      </c>
      <c r="N45" s="7"/>
    </row>
    <row r="46" spans="2:14" x14ac:dyDescent="0.25">
      <c r="B46">
        <v>43</v>
      </c>
      <c r="C46" t="str">
        <f t="shared" si="0"/>
        <v>+</v>
      </c>
      <c r="E46" s="14">
        <v>41640</v>
      </c>
      <c r="G46" s="14">
        <v>41641</v>
      </c>
    </row>
    <row r="47" spans="2:14" x14ac:dyDescent="0.25">
      <c r="B47">
        <v>44</v>
      </c>
      <c r="C47" t="str">
        <f t="shared" si="0"/>
        <v>,</v>
      </c>
      <c r="E47" s="7">
        <v>478</v>
      </c>
      <c r="G47" s="7">
        <v>123</v>
      </c>
      <c r="J47" s="16">
        <v>0.61458333333333337</v>
      </c>
      <c r="K47">
        <f>LEN(J47)</f>
        <v>17</v>
      </c>
    </row>
    <row r="48" spans="2:14" x14ac:dyDescent="0.25">
      <c r="B48">
        <v>45</v>
      </c>
      <c r="C48" t="str">
        <f t="shared" si="0"/>
        <v>-</v>
      </c>
      <c r="E48" s="7" t="s">
        <v>184</v>
      </c>
      <c r="G48" s="7" t="s">
        <v>186</v>
      </c>
    </row>
    <row r="49" spans="2:13" x14ac:dyDescent="0.25">
      <c r="B49">
        <v>46</v>
      </c>
      <c r="C49" t="str">
        <f t="shared" si="0"/>
        <v>.</v>
      </c>
      <c r="E49" s="7">
        <v>1234</v>
      </c>
      <c r="G49" s="7">
        <v>1258</v>
      </c>
    </row>
    <row r="50" spans="2:13" x14ac:dyDescent="0.25">
      <c r="B50">
        <v>47</v>
      </c>
      <c r="C50" t="str">
        <f t="shared" si="0"/>
        <v>/</v>
      </c>
      <c r="E50" s="7">
        <v>1</v>
      </c>
      <c r="G50" s="7">
        <v>2</v>
      </c>
    </row>
    <row r="51" spans="2:13" x14ac:dyDescent="0.25">
      <c r="B51">
        <v>48</v>
      </c>
      <c r="C51" t="str">
        <f t="shared" si="0"/>
        <v>0</v>
      </c>
      <c r="E51" s="15">
        <v>0.44791666666666669</v>
      </c>
      <c r="F51">
        <f>LEN(E51)</f>
        <v>17</v>
      </c>
      <c r="G51" s="15">
        <v>0.48958333333333331</v>
      </c>
    </row>
    <row r="52" spans="2:13" x14ac:dyDescent="0.25">
      <c r="B52">
        <v>49</v>
      </c>
      <c r="C52" t="str">
        <f t="shared" si="0"/>
        <v>1</v>
      </c>
      <c r="E52" s="7" t="s">
        <v>185</v>
      </c>
      <c r="G52" s="7">
        <v>214</v>
      </c>
    </row>
    <row r="53" spans="2:13" x14ac:dyDescent="0.25">
      <c r="B53">
        <v>50</v>
      </c>
      <c r="C53" t="str">
        <f t="shared" si="0"/>
        <v>2</v>
      </c>
      <c r="E53" s="7"/>
      <c r="G53" s="7"/>
    </row>
    <row r="54" spans="2:13" x14ac:dyDescent="0.25">
      <c r="B54">
        <v>51</v>
      </c>
      <c r="C54" t="str">
        <f t="shared" si="0"/>
        <v>3</v>
      </c>
      <c r="E54" s="7"/>
      <c r="G54" s="7"/>
    </row>
    <row r="55" spans="2:13" x14ac:dyDescent="0.25">
      <c r="B55">
        <v>52</v>
      </c>
      <c r="C55" t="str">
        <f t="shared" si="0"/>
        <v>4</v>
      </c>
    </row>
    <row r="56" spans="2:13" x14ac:dyDescent="0.25">
      <c r="B56">
        <v>53</v>
      </c>
      <c r="C56" t="str">
        <f t="shared" si="0"/>
        <v>5</v>
      </c>
    </row>
    <row r="57" spans="2:13" x14ac:dyDescent="0.25">
      <c r="B57">
        <v>54</v>
      </c>
      <c r="C57" t="str">
        <f t="shared" si="0"/>
        <v>6</v>
      </c>
    </row>
    <row r="58" spans="2:13" x14ac:dyDescent="0.25">
      <c r="B58">
        <v>55</v>
      </c>
      <c r="C58" t="str">
        <f t="shared" si="0"/>
        <v>7</v>
      </c>
    </row>
    <row r="59" spans="2:13" x14ac:dyDescent="0.25">
      <c r="B59">
        <v>56</v>
      </c>
      <c r="C59" t="str">
        <f t="shared" si="0"/>
        <v>8</v>
      </c>
      <c r="E59" t="s">
        <v>187</v>
      </c>
      <c r="G59" t="s">
        <v>96</v>
      </c>
      <c r="I59" t="str">
        <f>LEFT(G59)</f>
        <v>c</v>
      </c>
      <c r="J59" t="str">
        <f>LEFT(G59,2)</f>
        <v>co</v>
      </c>
    </row>
    <row r="60" spans="2:13" x14ac:dyDescent="0.25">
      <c r="B60">
        <v>57</v>
      </c>
      <c r="C60" t="str">
        <f t="shared" si="0"/>
        <v>9</v>
      </c>
    </row>
    <row r="61" spans="2:13" x14ac:dyDescent="0.25">
      <c r="B61">
        <v>58</v>
      </c>
      <c r="C61" t="str">
        <f t="shared" si="0"/>
        <v>:</v>
      </c>
      <c r="E61" t="s">
        <v>97</v>
      </c>
      <c r="F61" t="s">
        <v>194</v>
      </c>
      <c r="G61" t="s">
        <v>195</v>
      </c>
      <c r="I61" t="s">
        <v>98</v>
      </c>
      <c r="L61" t="s">
        <v>196</v>
      </c>
    </row>
    <row r="62" spans="2:13" x14ac:dyDescent="0.25">
      <c r="B62">
        <v>59</v>
      </c>
      <c r="C62" t="str">
        <f t="shared" si="0"/>
        <v>;</v>
      </c>
      <c r="E62" s="7" t="s">
        <v>188</v>
      </c>
      <c r="G62" t="str">
        <f>PROPER(E62)</f>
        <v>Abramia</v>
      </c>
      <c r="I62" s="7" t="s">
        <v>188</v>
      </c>
      <c r="L62" t="str">
        <f>MID(G59,2,1)</f>
        <v>o</v>
      </c>
      <c r="M62" t="str">
        <f>MID(G59,2,4)</f>
        <v>ompu</v>
      </c>
    </row>
    <row r="63" spans="2:13" x14ac:dyDescent="0.25">
      <c r="B63">
        <v>60</v>
      </c>
      <c r="C63" t="str">
        <f t="shared" si="0"/>
        <v>&lt;</v>
      </c>
      <c r="E63" s="7" t="s">
        <v>189</v>
      </c>
      <c r="G63" t="str">
        <f t="shared" ref="G63:G72" si="4">PROPER(E63)</f>
        <v>Arabize</v>
      </c>
      <c r="I63" s="7"/>
    </row>
    <row r="64" spans="2:13" x14ac:dyDescent="0.25">
      <c r="B64">
        <v>61</v>
      </c>
      <c r="C64" t="str">
        <f t="shared" si="0"/>
        <v>=</v>
      </c>
      <c r="E64" s="7" t="s">
        <v>190</v>
      </c>
      <c r="G64" t="str">
        <f t="shared" si="4"/>
        <v>Adfds</v>
      </c>
      <c r="I64" s="7"/>
    </row>
    <row r="65" spans="2:9" x14ac:dyDescent="0.25">
      <c r="B65">
        <v>62</v>
      </c>
      <c r="C65" t="str">
        <f t="shared" si="0"/>
        <v>&gt;</v>
      </c>
      <c r="E65" s="7" t="s">
        <v>191</v>
      </c>
      <c r="G65" t="str">
        <f t="shared" si="4"/>
        <v>Ahhljgfd</v>
      </c>
      <c r="I65" s="7"/>
    </row>
    <row r="66" spans="2:9" x14ac:dyDescent="0.25">
      <c r="B66">
        <v>63</v>
      </c>
      <c r="C66" t="str">
        <f t="shared" si="0"/>
        <v>?</v>
      </c>
      <c r="E66" s="7" t="s">
        <v>192</v>
      </c>
      <c r="G66" t="str">
        <f t="shared" si="4"/>
        <v>Akjgkfjgfk</v>
      </c>
      <c r="I66" s="7"/>
    </row>
    <row r="67" spans="2:9" x14ac:dyDescent="0.25">
      <c r="B67">
        <v>64</v>
      </c>
      <c r="C67" t="str">
        <f t="shared" si="0"/>
        <v>@</v>
      </c>
      <c r="E67" s="7" t="s">
        <v>193</v>
      </c>
      <c r="G67" t="str">
        <f t="shared" si="4"/>
        <v>Alhglhkgf</v>
      </c>
      <c r="I67" s="7"/>
    </row>
    <row r="68" spans="2:9" x14ac:dyDescent="0.25">
      <c r="B68">
        <v>65</v>
      </c>
      <c r="C68" t="str">
        <f t="shared" si="0"/>
        <v>A</v>
      </c>
      <c r="E68" s="7"/>
      <c r="G68" t="str">
        <f t="shared" si="4"/>
        <v/>
      </c>
      <c r="I68" s="7"/>
    </row>
    <row r="69" spans="2:9" x14ac:dyDescent="0.25">
      <c r="B69">
        <v>66</v>
      </c>
      <c r="C69" t="str">
        <f t="shared" ref="C69:C132" si="5">CHAR(B69)</f>
        <v>B</v>
      </c>
      <c r="E69" s="7"/>
      <c r="G69" t="str">
        <f t="shared" si="4"/>
        <v/>
      </c>
      <c r="I69" s="7"/>
    </row>
    <row r="70" spans="2:9" x14ac:dyDescent="0.25">
      <c r="B70">
        <v>67</v>
      </c>
      <c r="C70" t="str">
        <f t="shared" si="5"/>
        <v>C</v>
      </c>
      <c r="E70" s="7"/>
      <c r="G70" t="str">
        <f t="shared" si="4"/>
        <v/>
      </c>
      <c r="I70" s="7"/>
    </row>
    <row r="71" spans="2:9" x14ac:dyDescent="0.25">
      <c r="B71">
        <v>68</v>
      </c>
      <c r="C71" t="str">
        <f t="shared" si="5"/>
        <v>D</v>
      </c>
      <c r="E71" s="7"/>
      <c r="G71" t="str">
        <f t="shared" si="4"/>
        <v/>
      </c>
      <c r="I71" s="7"/>
    </row>
    <row r="72" spans="2:9" x14ac:dyDescent="0.25">
      <c r="B72">
        <v>69</v>
      </c>
      <c r="C72" t="str">
        <f t="shared" si="5"/>
        <v>E</v>
      </c>
      <c r="E72" s="7"/>
      <c r="G72" t="str">
        <f t="shared" si="4"/>
        <v/>
      </c>
      <c r="I72" s="7"/>
    </row>
    <row r="73" spans="2:9" x14ac:dyDescent="0.25">
      <c r="B73">
        <v>70</v>
      </c>
      <c r="C73" t="str">
        <f t="shared" si="5"/>
        <v>F</v>
      </c>
    </row>
    <row r="74" spans="2:9" x14ac:dyDescent="0.25">
      <c r="B74">
        <v>71</v>
      </c>
      <c r="C74" t="str">
        <f t="shared" si="5"/>
        <v>G</v>
      </c>
    </row>
    <row r="75" spans="2:9" x14ac:dyDescent="0.25">
      <c r="B75">
        <v>72</v>
      </c>
      <c r="C75" t="str">
        <f t="shared" si="5"/>
        <v>H</v>
      </c>
      <c r="E75" t="s">
        <v>194</v>
      </c>
      <c r="F75" t="s">
        <v>197</v>
      </c>
      <c r="G75" t="s">
        <v>196</v>
      </c>
    </row>
    <row r="76" spans="2:9" x14ac:dyDescent="0.25">
      <c r="B76">
        <v>73</v>
      </c>
      <c r="C76" t="str">
        <f t="shared" si="5"/>
        <v>I</v>
      </c>
    </row>
    <row r="77" spans="2:9" x14ac:dyDescent="0.25">
      <c r="B77">
        <v>74</v>
      </c>
      <c r="C77" t="str">
        <f t="shared" si="5"/>
        <v>J</v>
      </c>
    </row>
    <row r="78" spans="2:9" x14ac:dyDescent="0.25">
      <c r="B78">
        <v>75</v>
      </c>
      <c r="C78" t="str">
        <f t="shared" si="5"/>
        <v>K</v>
      </c>
      <c r="E78" t="s">
        <v>198</v>
      </c>
      <c r="F78" t="str">
        <f>LEFT(E78,FIND(" ",E78,1)-1)</f>
        <v>aaaa</v>
      </c>
      <c r="G78">
        <f>LEN(F78)</f>
        <v>4</v>
      </c>
      <c r="H78" t="s">
        <v>202</v>
      </c>
      <c r="I78">
        <f>FIND(" ",E78,1)</f>
        <v>5</v>
      </c>
    </row>
    <row r="79" spans="2:9" x14ac:dyDescent="0.25">
      <c r="B79">
        <v>76</v>
      </c>
      <c r="C79" t="str">
        <f t="shared" si="5"/>
        <v>L</v>
      </c>
      <c r="E79" t="s">
        <v>199</v>
      </c>
      <c r="F79" t="str">
        <f t="shared" ref="F79:F81" si="6">LEFT(E79,FIND(" ",E79,1)-1)</f>
        <v>bb</v>
      </c>
      <c r="H79" t="s">
        <v>203</v>
      </c>
    </row>
    <row r="80" spans="2:9" x14ac:dyDescent="0.25">
      <c r="B80">
        <v>77</v>
      </c>
      <c r="C80" t="str">
        <f t="shared" si="5"/>
        <v>M</v>
      </c>
      <c r="E80" t="s">
        <v>200</v>
      </c>
      <c r="F80" t="str">
        <f t="shared" si="6"/>
        <v>cccccc</v>
      </c>
    </row>
    <row r="81" spans="2:8" x14ac:dyDescent="0.25">
      <c r="B81">
        <v>78</v>
      </c>
      <c r="C81" t="str">
        <f t="shared" si="5"/>
        <v>N</v>
      </c>
      <c r="E81" t="s">
        <v>201</v>
      </c>
      <c r="F81" t="str">
        <f t="shared" si="6"/>
        <v>ddddddd</v>
      </c>
    </row>
    <row r="82" spans="2:8" x14ac:dyDescent="0.25">
      <c r="B82">
        <v>79</v>
      </c>
      <c r="C82" t="str">
        <f t="shared" si="5"/>
        <v>O</v>
      </c>
    </row>
    <row r="83" spans="2:8" x14ac:dyDescent="0.25">
      <c r="B83">
        <v>80</v>
      </c>
      <c r="C83" t="str">
        <f t="shared" si="5"/>
        <v>P</v>
      </c>
    </row>
    <row r="84" spans="2:8" x14ac:dyDescent="0.25">
      <c r="B84">
        <v>81</v>
      </c>
      <c r="C84" t="str">
        <f t="shared" si="5"/>
        <v>Q</v>
      </c>
      <c r="E84" t="s">
        <v>203</v>
      </c>
      <c r="F84" t="s">
        <v>202</v>
      </c>
    </row>
    <row r="85" spans="2:8" x14ac:dyDescent="0.25">
      <c r="B85">
        <v>82</v>
      </c>
      <c r="C85" t="str">
        <f t="shared" si="5"/>
        <v>R</v>
      </c>
      <c r="E85" t="s">
        <v>205</v>
      </c>
      <c r="F85" t="s">
        <v>206</v>
      </c>
    </row>
    <row r="86" spans="2:8" x14ac:dyDescent="0.25">
      <c r="B86">
        <v>83</v>
      </c>
      <c r="C86" t="str">
        <f t="shared" si="5"/>
        <v>S</v>
      </c>
      <c r="E86" t="s">
        <v>96</v>
      </c>
      <c r="F86" t="e">
        <f>FIND("C",E86,1)</f>
        <v>#VALUE!</v>
      </c>
    </row>
    <row r="87" spans="2:8" x14ac:dyDescent="0.25">
      <c r="B87">
        <v>84</v>
      </c>
      <c r="C87" t="str">
        <f t="shared" si="5"/>
        <v>T</v>
      </c>
      <c r="E87" t="s">
        <v>204</v>
      </c>
      <c r="F87">
        <f>FIND("C",E87,1)</f>
        <v>1</v>
      </c>
    </row>
    <row r="88" spans="2:8" x14ac:dyDescent="0.25">
      <c r="B88">
        <v>85</v>
      </c>
      <c r="C88" t="str">
        <f t="shared" si="5"/>
        <v>U</v>
      </c>
      <c r="F88">
        <f>SEARCH("c",E87,1)</f>
        <v>1</v>
      </c>
    </row>
    <row r="89" spans="2:8" x14ac:dyDescent="0.25">
      <c r="B89">
        <v>86</v>
      </c>
      <c r="C89" t="str">
        <f t="shared" si="5"/>
        <v>V</v>
      </c>
    </row>
    <row r="90" spans="2:8" x14ac:dyDescent="0.25">
      <c r="B90">
        <v>87</v>
      </c>
      <c r="C90" t="str">
        <f t="shared" si="5"/>
        <v>W</v>
      </c>
    </row>
    <row r="91" spans="2:8" x14ac:dyDescent="0.25">
      <c r="B91">
        <v>88</v>
      </c>
      <c r="C91" t="str">
        <f t="shared" si="5"/>
        <v>X</v>
      </c>
      <c r="E91" t="s">
        <v>210</v>
      </c>
      <c r="F91" t="str">
        <f>UPPER(E91)</f>
        <v>COMPUTER  CENTER</v>
      </c>
      <c r="H91" t="s">
        <v>207</v>
      </c>
    </row>
    <row r="92" spans="2:8" x14ac:dyDescent="0.25">
      <c r="B92">
        <v>89</v>
      </c>
      <c r="C92" t="str">
        <f t="shared" si="5"/>
        <v>Y</v>
      </c>
      <c r="F92" t="str">
        <f>LOWER(F91)</f>
        <v>computer  center</v>
      </c>
      <c r="H92" t="s">
        <v>208</v>
      </c>
    </row>
    <row r="93" spans="2:8" x14ac:dyDescent="0.25">
      <c r="B93">
        <v>90</v>
      </c>
      <c r="C93" t="str">
        <f t="shared" si="5"/>
        <v>Z</v>
      </c>
      <c r="F93" t="str">
        <f>PROPER(F92)</f>
        <v>Computer  Center</v>
      </c>
      <c r="H93" t="s">
        <v>195</v>
      </c>
    </row>
    <row r="94" spans="2:8" x14ac:dyDescent="0.25">
      <c r="B94">
        <v>91</v>
      </c>
      <c r="C94" t="str">
        <f t="shared" si="5"/>
        <v>[</v>
      </c>
    </row>
    <row r="95" spans="2:8" x14ac:dyDescent="0.25">
      <c r="B95">
        <v>92</v>
      </c>
      <c r="C95" t="str">
        <f t="shared" si="5"/>
        <v>\</v>
      </c>
      <c r="E95" t="s">
        <v>209</v>
      </c>
      <c r="F95" t="b">
        <f>EXACT(F91,F92)</f>
        <v>0</v>
      </c>
    </row>
    <row r="96" spans="2:8" x14ac:dyDescent="0.25">
      <c r="B96">
        <v>93</v>
      </c>
      <c r="C96" t="str">
        <f t="shared" si="5"/>
        <v>]</v>
      </c>
      <c r="F96" t="b">
        <f>EXACT(E91,F92)</f>
        <v>1</v>
      </c>
    </row>
    <row r="97" spans="2:7" x14ac:dyDescent="0.25">
      <c r="B97">
        <v>94</v>
      </c>
      <c r="C97" t="str">
        <f t="shared" si="5"/>
        <v>^</v>
      </c>
    </row>
    <row r="98" spans="2:7" x14ac:dyDescent="0.25">
      <c r="B98">
        <v>95</v>
      </c>
      <c r="C98" t="str">
        <f t="shared" si="5"/>
        <v>_</v>
      </c>
      <c r="E98" t="s">
        <v>211</v>
      </c>
      <c r="F98" t="b">
        <f>EXACT(E98,E91)</f>
        <v>0</v>
      </c>
    </row>
    <row r="99" spans="2:7" x14ac:dyDescent="0.25">
      <c r="B99">
        <v>96</v>
      </c>
      <c r="C99" t="str">
        <f t="shared" si="5"/>
        <v>`</v>
      </c>
    </row>
    <row r="100" spans="2:7" x14ac:dyDescent="0.25">
      <c r="B100">
        <v>97</v>
      </c>
      <c r="C100" t="str">
        <f t="shared" si="5"/>
        <v>a</v>
      </c>
    </row>
    <row r="101" spans="2:7" x14ac:dyDescent="0.25">
      <c r="B101">
        <v>98</v>
      </c>
      <c r="C101" t="str">
        <f t="shared" si="5"/>
        <v>b</v>
      </c>
      <c r="E101" s="7" t="s">
        <v>212</v>
      </c>
      <c r="G101" t="s">
        <v>215</v>
      </c>
    </row>
    <row r="102" spans="2:7" x14ac:dyDescent="0.25">
      <c r="B102">
        <v>99</v>
      </c>
      <c r="C102" t="str">
        <f t="shared" si="5"/>
        <v>c</v>
      </c>
      <c r="E102" s="7">
        <v>1212</v>
      </c>
    </row>
    <row r="103" spans="2:7" x14ac:dyDescent="0.25">
      <c r="B103">
        <v>100</v>
      </c>
      <c r="C103" t="str">
        <f t="shared" si="5"/>
        <v>d</v>
      </c>
      <c r="E103" s="7" t="s">
        <v>213</v>
      </c>
    </row>
    <row r="104" spans="2:7" x14ac:dyDescent="0.25">
      <c r="B104">
        <v>101</v>
      </c>
      <c r="C104" t="str">
        <f t="shared" si="5"/>
        <v>e</v>
      </c>
      <c r="E104" s="7" t="s">
        <v>214</v>
      </c>
    </row>
    <row r="105" spans="2:7" x14ac:dyDescent="0.25">
      <c r="B105">
        <v>102</v>
      </c>
      <c r="C105" t="str">
        <f t="shared" si="5"/>
        <v>f</v>
      </c>
      <c r="E105" s="7"/>
    </row>
    <row r="106" spans="2:7" x14ac:dyDescent="0.25">
      <c r="B106">
        <v>103</v>
      </c>
      <c r="C106" t="str">
        <f t="shared" si="5"/>
        <v>g</v>
      </c>
      <c r="E106" s="7"/>
    </row>
    <row r="107" spans="2:7" x14ac:dyDescent="0.25">
      <c r="B107">
        <v>104</v>
      </c>
      <c r="C107" t="str">
        <f t="shared" si="5"/>
        <v>h</v>
      </c>
      <c r="E107" s="7"/>
    </row>
    <row r="108" spans="2:7" x14ac:dyDescent="0.25">
      <c r="B108">
        <v>105</v>
      </c>
      <c r="C108" t="str">
        <f t="shared" si="5"/>
        <v>i</v>
      </c>
      <c r="E108" s="7"/>
    </row>
    <row r="109" spans="2:7" x14ac:dyDescent="0.25">
      <c r="B109">
        <v>106</v>
      </c>
      <c r="C109" t="str">
        <f t="shared" si="5"/>
        <v>j</v>
      </c>
      <c r="E109" s="7"/>
    </row>
    <row r="110" spans="2:7" x14ac:dyDescent="0.25">
      <c r="B110">
        <v>107</v>
      </c>
      <c r="C110" t="str">
        <f t="shared" si="5"/>
        <v>k</v>
      </c>
    </row>
    <row r="111" spans="2:7" x14ac:dyDescent="0.25">
      <c r="B111">
        <v>108</v>
      </c>
      <c r="C111" t="str">
        <f t="shared" si="5"/>
        <v>l</v>
      </c>
    </row>
    <row r="112" spans="2:7" x14ac:dyDescent="0.25">
      <c r="B112">
        <v>109</v>
      </c>
      <c r="C112" t="str">
        <f t="shared" si="5"/>
        <v>m</v>
      </c>
    </row>
    <row r="113" spans="2:6" x14ac:dyDescent="0.25">
      <c r="B113">
        <v>110</v>
      </c>
      <c r="C113" t="str">
        <f t="shared" si="5"/>
        <v>n</v>
      </c>
      <c r="E113" s="7" t="s">
        <v>216</v>
      </c>
      <c r="F113" s="6"/>
    </row>
    <row r="114" spans="2:6" x14ac:dyDescent="0.25">
      <c r="B114">
        <v>111</v>
      </c>
      <c r="C114" t="str">
        <f t="shared" si="5"/>
        <v>o</v>
      </c>
      <c r="E114" s="7" t="s">
        <v>217</v>
      </c>
      <c r="F114" s="6"/>
    </row>
    <row r="115" spans="2:6" x14ac:dyDescent="0.25">
      <c r="B115">
        <v>112</v>
      </c>
      <c r="C115" t="str">
        <f t="shared" si="5"/>
        <v>p</v>
      </c>
      <c r="E115" s="7" t="s">
        <v>218</v>
      </c>
      <c r="F115" s="6"/>
    </row>
    <row r="116" spans="2:6" x14ac:dyDescent="0.25">
      <c r="B116">
        <v>113</v>
      </c>
      <c r="C116" t="str">
        <f t="shared" si="5"/>
        <v>q</v>
      </c>
      <c r="E116" s="7"/>
      <c r="F116" s="6"/>
    </row>
    <row r="117" spans="2:6" x14ac:dyDescent="0.25">
      <c r="B117">
        <v>114</v>
      </c>
      <c r="C117" t="str">
        <f t="shared" si="5"/>
        <v>r</v>
      </c>
      <c r="E117" s="7"/>
      <c r="F117" s="6"/>
    </row>
    <row r="118" spans="2:6" x14ac:dyDescent="0.25">
      <c r="B118">
        <v>115</v>
      </c>
      <c r="C118" t="str">
        <f t="shared" si="5"/>
        <v>s</v>
      </c>
      <c r="E118" s="7"/>
      <c r="F118" s="6"/>
    </row>
    <row r="119" spans="2:6" x14ac:dyDescent="0.25">
      <c r="B119">
        <v>116</v>
      </c>
      <c r="C119" t="str">
        <f t="shared" si="5"/>
        <v>t</v>
      </c>
      <c r="E119" s="7"/>
      <c r="F119" s="6"/>
    </row>
    <row r="120" spans="2:6" x14ac:dyDescent="0.25">
      <c r="B120">
        <v>117</v>
      </c>
      <c r="C120" t="str">
        <f t="shared" si="5"/>
        <v>u</v>
      </c>
      <c r="E120" s="7"/>
      <c r="F120" s="6"/>
    </row>
    <row r="121" spans="2:6" x14ac:dyDescent="0.25">
      <c r="B121">
        <v>118</v>
      </c>
      <c r="C121" t="str">
        <f t="shared" si="5"/>
        <v>v</v>
      </c>
      <c r="E121" s="7"/>
      <c r="F121" s="6"/>
    </row>
    <row r="122" spans="2:6" x14ac:dyDescent="0.25">
      <c r="B122">
        <v>119</v>
      </c>
      <c r="C122" t="str">
        <f t="shared" si="5"/>
        <v>w</v>
      </c>
    </row>
    <row r="123" spans="2:6" x14ac:dyDescent="0.25">
      <c r="B123">
        <v>120</v>
      </c>
      <c r="C123" t="str">
        <f t="shared" si="5"/>
        <v>x</v>
      </c>
    </row>
    <row r="124" spans="2:6" x14ac:dyDescent="0.25">
      <c r="B124">
        <v>121</v>
      </c>
      <c r="C124" t="str">
        <f t="shared" si="5"/>
        <v>y</v>
      </c>
    </row>
    <row r="125" spans="2:6" x14ac:dyDescent="0.25">
      <c r="B125">
        <v>122</v>
      </c>
      <c r="C125" t="str">
        <f t="shared" si="5"/>
        <v>z</v>
      </c>
    </row>
    <row r="126" spans="2:6" x14ac:dyDescent="0.25">
      <c r="B126">
        <v>123</v>
      </c>
      <c r="C126" t="str">
        <f t="shared" si="5"/>
        <v>{</v>
      </c>
    </row>
    <row r="127" spans="2:6" x14ac:dyDescent="0.25">
      <c r="B127">
        <v>124</v>
      </c>
      <c r="C127" t="str">
        <f t="shared" si="5"/>
        <v>|</v>
      </c>
      <c r="E127" t="s">
        <v>219</v>
      </c>
      <c r="F127" t="str">
        <f>REPT(E127,3)</f>
        <v>computer centerrcomputer centerrcomputer centerr</v>
      </c>
    </row>
    <row r="128" spans="2:6" x14ac:dyDescent="0.25">
      <c r="B128">
        <v>125</v>
      </c>
      <c r="C128" t="str">
        <f t="shared" si="5"/>
        <v>}</v>
      </c>
    </row>
    <row r="129" spans="2:15" x14ac:dyDescent="0.25">
      <c r="B129">
        <v>126</v>
      </c>
      <c r="C129" t="str">
        <f t="shared" si="5"/>
        <v>~</v>
      </c>
      <c r="E129" t="s">
        <v>220</v>
      </c>
      <c r="F129" t="s">
        <v>46</v>
      </c>
      <c r="G129" t="s">
        <v>46</v>
      </c>
      <c r="H129" t="s">
        <v>46</v>
      </c>
      <c r="I129" t="s">
        <v>46</v>
      </c>
      <c r="J129" t="s">
        <v>46</v>
      </c>
      <c r="K129" t="s">
        <v>46</v>
      </c>
      <c r="L129" t="s">
        <v>46</v>
      </c>
      <c r="M129" t="s">
        <v>46</v>
      </c>
      <c r="N129" t="s">
        <v>46</v>
      </c>
      <c r="O129" t="s">
        <v>46</v>
      </c>
    </row>
    <row r="130" spans="2:15" x14ac:dyDescent="0.25">
      <c r="B130">
        <v>127</v>
      </c>
      <c r="C130" t="str">
        <f t="shared" si="5"/>
        <v></v>
      </c>
    </row>
    <row r="131" spans="2:15" x14ac:dyDescent="0.25">
      <c r="B131">
        <v>128</v>
      </c>
      <c r="C131" t="str">
        <f t="shared" si="5"/>
        <v>€</v>
      </c>
    </row>
    <row r="132" spans="2:15" x14ac:dyDescent="0.25">
      <c r="B132">
        <v>129</v>
      </c>
      <c r="C132" t="str">
        <f t="shared" si="5"/>
        <v></v>
      </c>
    </row>
    <row r="133" spans="2:15" x14ac:dyDescent="0.25">
      <c r="B133">
        <v>130</v>
      </c>
      <c r="C133" t="str">
        <f t="shared" ref="C133:C196" si="7">CHAR(B133)</f>
        <v>‚</v>
      </c>
    </row>
    <row r="134" spans="2:15" x14ac:dyDescent="0.25">
      <c r="B134">
        <v>131</v>
      </c>
      <c r="C134" t="str">
        <f t="shared" si="7"/>
        <v>ƒ</v>
      </c>
    </row>
    <row r="135" spans="2:15" x14ac:dyDescent="0.25">
      <c r="B135">
        <v>132</v>
      </c>
      <c r="C135" t="str">
        <f t="shared" si="7"/>
        <v>„</v>
      </c>
    </row>
    <row r="136" spans="2:15" x14ac:dyDescent="0.25">
      <c r="B136">
        <v>133</v>
      </c>
      <c r="C136" t="str">
        <f t="shared" si="7"/>
        <v>…</v>
      </c>
      <c r="E136" t="s">
        <v>96</v>
      </c>
      <c r="F136" t="str">
        <f>REPLACE("center",1,6,"cours")</f>
        <v>cours</v>
      </c>
    </row>
    <row r="137" spans="2:15" x14ac:dyDescent="0.25">
      <c r="B137">
        <v>134</v>
      </c>
      <c r="C137" t="str">
        <f t="shared" si="7"/>
        <v>†</v>
      </c>
      <c r="F137" t="str">
        <f>REPLACE(E136,9,6,"cours")</f>
        <v>computercoursr</v>
      </c>
    </row>
    <row r="138" spans="2:15" x14ac:dyDescent="0.25">
      <c r="B138">
        <v>135</v>
      </c>
      <c r="C138" t="str">
        <f t="shared" si="7"/>
        <v>‡</v>
      </c>
    </row>
    <row r="139" spans="2:15" x14ac:dyDescent="0.25">
      <c r="B139">
        <v>136</v>
      </c>
      <c r="C139" t="str">
        <f t="shared" si="7"/>
        <v>ˆ</v>
      </c>
    </row>
    <row r="140" spans="2:15" x14ac:dyDescent="0.25">
      <c r="B140">
        <v>137</v>
      </c>
      <c r="C140" t="str">
        <f t="shared" si="7"/>
        <v>‰</v>
      </c>
      <c r="E140" t="str">
        <f>SUBSTITUTE(E136,"center","course")</f>
        <v>computer course</v>
      </c>
    </row>
    <row r="141" spans="2:15" x14ac:dyDescent="0.25">
      <c r="B141">
        <v>138</v>
      </c>
      <c r="C141" t="str">
        <f t="shared" si="7"/>
        <v>Š</v>
      </c>
    </row>
    <row r="142" spans="2:15" x14ac:dyDescent="0.25">
      <c r="B142">
        <v>139</v>
      </c>
      <c r="C142" t="str">
        <f t="shared" si="7"/>
        <v>‹</v>
      </c>
    </row>
    <row r="143" spans="2:15" x14ac:dyDescent="0.25">
      <c r="B143">
        <v>140</v>
      </c>
      <c r="C143" t="str">
        <f t="shared" si="7"/>
        <v>Œ</v>
      </c>
    </row>
    <row r="144" spans="2:15" x14ac:dyDescent="0.25">
      <c r="B144">
        <v>141</v>
      </c>
      <c r="C144" t="str">
        <f t="shared" si="7"/>
        <v></v>
      </c>
    </row>
    <row r="145" spans="2:6" x14ac:dyDescent="0.25">
      <c r="B145">
        <v>142</v>
      </c>
      <c r="C145" t="str">
        <f t="shared" si="7"/>
        <v>Ž</v>
      </c>
    </row>
    <row r="146" spans="2:6" x14ac:dyDescent="0.25">
      <c r="B146">
        <v>143</v>
      </c>
      <c r="C146" t="str">
        <f t="shared" si="7"/>
        <v></v>
      </c>
    </row>
    <row r="147" spans="2:6" x14ac:dyDescent="0.25">
      <c r="B147">
        <v>144</v>
      </c>
      <c r="C147" t="str">
        <f t="shared" si="7"/>
        <v></v>
      </c>
    </row>
    <row r="148" spans="2:6" x14ac:dyDescent="0.25">
      <c r="B148">
        <v>145</v>
      </c>
      <c r="C148" t="str">
        <f t="shared" si="7"/>
        <v>‘</v>
      </c>
      <c r="E148" t="s">
        <v>221</v>
      </c>
      <c r="F148" t="s">
        <v>224</v>
      </c>
    </row>
    <row r="149" spans="2:6" x14ac:dyDescent="0.25">
      <c r="B149">
        <v>146</v>
      </c>
      <c r="C149" t="str">
        <f t="shared" si="7"/>
        <v>’</v>
      </c>
      <c r="D149">
        <v>1</v>
      </c>
      <c r="E149">
        <v>1235</v>
      </c>
      <c r="F149" t="str">
        <f>T(E149)</f>
        <v/>
      </c>
    </row>
    <row r="150" spans="2:6" x14ac:dyDescent="0.25">
      <c r="B150">
        <v>147</v>
      </c>
      <c r="C150" t="str">
        <f t="shared" si="7"/>
        <v>“</v>
      </c>
      <c r="D150">
        <v>2</v>
      </c>
      <c r="E150" t="s">
        <v>222</v>
      </c>
      <c r="F150" t="str">
        <f t="shared" ref="F150:F165" si="8">T(E150)</f>
        <v>არ დაფისირდა</v>
      </c>
    </row>
    <row r="151" spans="2:6" x14ac:dyDescent="0.25">
      <c r="B151">
        <v>148</v>
      </c>
      <c r="C151" t="str">
        <f t="shared" si="7"/>
        <v>”</v>
      </c>
      <c r="D151">
        <v>3</v>
      </c>
      <c r="E151">
        <v>56456</v>
      </c>
      <c r="F151" t="str">
        <f t="shared" si="8"/>
        <v/>
      </c>
    </row>
    <row r="152" spans="2:6" x14ac:dyDescent="0.25">
      <c r="B152">
        <v>149</v>
      </c>
      <c r="C152" t="str">
        <f t="shared" si="7"/>
        <v>•</v>
      </c>
      <c r="D152">
        <v>4</v>
      </c>
      <c r="E152">
        <v>45465</v>
      </c>
      <c r="F152" t="str">
        <f t="shared" si="8"/>
        <v/>
      </c>
    </row>
    <row r="153" spans="2:6" x14ac:dyDescent="0.25">
      <c r="B153">
        <v>150</v>
      </c>
      <c r="C153" t="str">
        <f t="shared" si="7"/>
        <v>–</v>
      </c>
      <c r="D153">
        <v>5</v>
      </c>
      <c r="E153" t="s">
        <v>223</v>
      </c>
      <c r="F153" t="str">
        <f t="shared" si="8"/>
        <v>არ დაფიქსირდა</v>
      </c>
    </row>
    <row r="154" spans="2:6" x14ac:dyDescent="0.25">
      <c r="B154">
        <v>151</v>
      </c>
      <c r="C154" t="str">
        <f t="shared" si="7"/>
        <v>—</v>
      </c>
      <c r="D154">
        <v>6</v>
      </c>
      <c r="E154">
        <v>1212</v>
      </c>
      <c r="F154" t="str">
        <f t="shared" si="8"/>
        <v/>
      </c>
    </row>
    <row r="155" spans="2:6" x14ac:dyDescent="0.25">
      <c r="B155">
        <v>152</v>
      </c>
      <c r="C155" t="str">
        <f t="shared" si="7"/>
        <v>˜</v>
      </c>
      <c r="D155">
        <v>7</v>
      </c>
      <c r="E155">
        <v>1235</v>
      </c>
      <c r="F155" t="str">
        <f t="shared" si="8"/>
        <v/>
      </c>
    </row>
    <row r="156" spans="2:6" x14ac:dyDescent="0.25">
      <c r="B156">
        <v>153</v>
      </c>
      <c r="C156" t="str">
        <f t="shared" si="7"/>
        <v>™</v>
      </c>
      <c r="D156">
        <v>8</v>
      </c>
      <c r="E156" t="s">
        <v>222</v>
      </c>
      <c r="F156" t="str">
        <f t="shared" si="8"/>
        <v>არ დაფისირდა</v>
      </c>
    </row>
    <row r="157" spans="2:6" x14ac:dyDescent="0.25">
      <c r="B157">
        <v>154</v>
      </c>
      <c r="C157" t="str">
        <f t="shared" si="7"/>
        <v>š</v>
      </c>
      <c r="D157">
        <v>9</v>
      </c>
      <c r="E157">
        <v>56456</v>
      </c>
      <c r="F157" t="str">
        <f t="shared" si="8"/>
        <v/>
      </c>
    </row>
    <row r="158" spans="2:6" x14ac:dyDescent="0.25">
      <c r="B158">
        <v>155</v>
      </c>
      <c r="C158" t="str">
        <f t="shared" si="7"/>
        <v>›</v>
      </c>
      <c r="D158">
        <v>10</v>
      </c>
      <c r="E158">
        <v>45465</v>
      </c>
      <c r="F158" t="str">
        <f t="shared" si="8"/>
        <v/>
      </c>
    </row>
    <row r="159" spans="2:6" x14ac:dyDescent="0.25">
      <c r="B159">
        <v>156</v>
      </c>
      <c r="C159" t="str">
        <f t="shared" si="7"/>
        <v>œ</v>
      </c>
      <c r="D159">
        <v>11</v>
      </c>
      <c r="E159" t="s">
        <v>223</v>
      </c>
      <c r="F159" t="str">
        <f t="shared" si="8"/>
        <v>არ დაფიქსირდა</v>
      </c>
    </row>
    <row r="160" spans="2:6" x14ac:dyDescent="0.25">
      <c r="B160">
        <v>157</v>
      </c>
      <c r="C160" t="str">
        <f t="shared" si="7"/>
        <v></v>
      </c>
      <c r="D160">
        <v>12</v>
      </c>
      <c r="E160">
        <v>1212</v>
      </c>
      <c r="F160" t="str">
        <f t="shared" si="8"/>
        <v/>
      </c>
    </row>
    <row r="161" spans="2:6" x14ac:dyDescent="0.25">
      <c r="B161">
        <v>158</v>
      </c>
      <c r="C161" t="str">
        <f t="shared" si="7"/>
        <v>ž</v>
      </c>
      <c r="D161">
        <v>13</v>
      </c>
      <c r="E161">
        <v>1235</v>
      </c>
      <c r="F161" t="str">
        <f t="shared" si="8"/>
        <v/>
      </c>
    </row>
    <row r="162" spans="2:6" x14ac:dyDescent="0.25">
      <c r="B162">
        <v>159</v>
      </c>
      <c r="C162" t="str">
        <f t="shared" si="7"/>
        <v>Ÿ</v>
      </c>
      <c r="D162">
        <v>14</v>
      </c>
      <c r="E162" t="s">
        <v>222</v>
      </c>
      <c r="F162" t="str">
        <f t="shared" si="8"/>
        <v>არ დაფისირდა</v>
      </c>
    </row>
    <row r="163" spans="2:6" x14ac:dyDescent="0.25">
      <c r="B163">
        <v>160</v>
      </c>
      <c r="C163" t="str">
        <f t="shared" si="7"/>
        <v> </v>
      </c>
      <c r="D163">
        <v>15</v>
      </c>
      <c r="E163">
        <v>56456</v>
      </c>
      <c r="F163" t="str">
        <f t="shared" si="8"/>
        <v/>
      </c>
    </row>
    <row r="164" spans="2:6" x14ac:dyDescent="0.25">
      <c r="B164">
        <v>161</v>
      </c>
      <c r="C164" t="str">
        <f t="shared" si="7"/>
        <v>¡</v>
      </c>
      <c r="D164">
        <v>16</v>
      </c>
      <c r="E164">
        <v>45465</v>
      </c>
      <c r="F164" t="str">
        <f t="shared" si="8"/>
        <v/>
      </c>
    </row>
    <row r="165" spans="2:6" x14ac:dyDescent="0.25">
      <c r="B165">
        <v>162</v>
      </c>
      <c r="C165" t="str">
        <f t="shared" si="7"/>
        <v>¢</v>
      </c>
      <c r="D165">
        <v>17</v>
      </c>
      <c r="E165" t="s">
        <v>223</v>
      </c>
      <c r="F165" t="str">
        <f t="shared" si="8"/>
        <v>არ დაფიქსირდა</v>
      </c>
    </row>
    <row r="166" spans="2:6" x14ac:dyDescent="0.25">
      <c r="B166">
        <v>163</v>
      </c>
      <c r="C166" t="str">
        <f t="shared" si="7"/>
        <v>£</v>
      </c>
    </row>
    <row r="167" spans="2:6" x14ac:dyDescent="0.25">
      <c r="B167">
        <v>164</v>
      </c>
      <c r="C167" t="str">
        <f t="shared" si="7"/>
        <v>¤</v>
      </c>
    </row>
    <row r="168" spans="2:6" x14ac:dyDescent="0.25">
      <c r="B168">
        <v>165</v>
      </c>
      <c r="C168" t="str">
        <f t="shared" si="7"/>
        <v>¥</v>
      </c>
    </row>
    <row r="169" spans="2:6" x14ac:dyDescent="0.25">
      <c r="B169">
        <v>166</v>
      </c>
      <c r="C169" t="str">
        <f t="shared" si="7"/>
        <v>¦</v>
      </c>
      <c r="D169" t="s">
        <v>225</v>
      </c>
    </row>
    <row r="170" spans="2:6" x14ac:dyDescent="0.25">
      <c r="B170">
        <v>167</v>
      </c>
      <c r="C170" t="str">
        <f t="shared" si="7"/>
        <v>§</v>
      </c>
      <c r="D170" s="17" t="s">
        <v>226</v>
      </c>
      <c r="E170">
        <f>VALUE(D170)</f>
        <v>125</v>
      </c>
    </row>
    <row r="171" spans="2:6" x14ac:dyDescent="0.25">
      <c r="B171">
        <v>168</v>
      </c>
      <c r="C171" t="str">
        <f t="shared" si="7"/>
        <v>¨</v>
      </c>
      <c r="D171" s="17" t="s">
        <v>227</v>
      </c>
      <c r="E171">
        <f t="shared" ref="E171:E180" si="9">VALUE(D171)</f>
        <v>145</v>
      </c>
    </row>
    <row r="172" spans="2:6" x14ac:dyDescent="0.25">
      <c r="B172">
        <v>169</v>
      </c>
      <c r="C172" t="str">
        <f t="shared" si="7"/>
        <v>©</v>
      </c>
      <c r="D172" s="17" t="s">
        <v>228</v>
      </c>
      <c r="E172">
        <f t="shared" si="9"/>
        <v>147</v>
      </c>
    </row>
    <row r="173" spans="2:6" x14ac:dyDescent="0.25">
      <c r="B173">
        <v>170</v>
      </c>
      <c r="C173" t="str">
        <f t="shared" si="7"/>
        <v>ª</v>
      </c>
      <c r="D173" s="17" t="s">
        <v>226</v>
      </c>
      <c r="E173">
        <f t="shared" si="9"/>
        <v>125</v>
      </c>
    </row>
    <row r="174" spans="2:6" x14ac:dyDescent="0.25">
      <c r="B174">
        <v>171</v>
      </c>
      <c r="C174" t="str">
        <f t="shared" si="7"/>
        <v>«</v>
      </c>
      <c r="D174" s="17" t="s">
        <v>226</v>
      </c>
      <c r="E174">
        <f t="shared" si="9"/>
        <v>125</v>
      </c>
    </row>
    <row r="175" spans="2:6" x14ac:dyDescent="0.25">
      <c r="B175">
        <v>172</v>
      </c>
      <c r="C175" t="str">
        <f t="shared" si="7"/>
        <v>¬</v>
      </c>
      <c r="D175" s="17" t="s">
        <v>227</v>
      </c>
      <c r="E175">
        <f t="shared" si="9"/>
        <v>145</v>
      </c>
    </row>
    <row r="176" spans="2:6" x14ac:dyDescent="0.25">
      <c r="B176">
        <v>173</v>
      </c>
      <c r="C176" t="str">
        <f t="shared" si="7"/>
        <v>­</v>
      </c>
      <c r="D176" s="17" t="s">
        <v>228</v>
      </c>
      <c r="E176">
        <f t="shared" si="9"/>
        <v>147</v>
      </c>
    </row>
    <row r="177" spans="2:6" x14ac:dyDescent="0.25">
      <c r="B177">
        <v>174</v>
      </c>
      <c r="C177" t="str">
        <f t="shared" si="7"/>
        <v>®</v>
      </c>
      <c r="D177" s="17" t="s">
        <v>226</v>
      </c>
      <c r="E177">
        <f t="shared" si="9"/>
        <v>125</v>
      </c>
    </row>
    <row r="178" spans="2:6" x14ac:dyDescent="0.25">
      <c r="B178">
        <v>175</v>
      </c>
      <c r="C178" t="str">
        <f t="shared" si="7"/>
        <v>¯</v>
      </c>
      <c r="D178" s="17" t="s">
        <v>226</v>
      </c>
      <c r="E178">
        <f t="shared" si="9"/>
        <v>125</v>
      </c>
    </row>
    <row r="179" spans="2:6" x14ac:dyDescent="0.25">
      <c r="B179">
        <v>176</v>
      </c>
      <c r="C179" t="str">
        <f t="shared" si="7"/>
        <v>°</v>
      </c>
      <c r="D179" s="17" t="s">
        <v>227</v>
      </c>
      <c r="E179">
        <f t="shared" si="9"/>
        <v>145</v>
      </c>
    </row>
    <row r="180" spans="2:6" x14ac:dyDescent="0.25">
      <c r="B180">
        <v>177</v>
      </c>
      <c r="C180" t="str">
        <f t="shared" si="7"/>
        <v>±</v>
      </c>
      <c r="D180" s="17" t="s">
        <v>228</v>
      </c>
      <c r="E180">
        <f t="shared" si="9"/>
        <v>147</v>
      </c>
    </row>
    <row r="181" spans="2:6" x14ac:dyDescent="0.25">
      <c r="B181">
        <v>178</v>
      </c>
      <c r="C181" t="str">
        <f t="shared" si="7"/>
        <v>²</v>
      </c>
    </row>
    <row r="182" spans="2:6" x14ac:dyDescent="0.25">
      <c r="B182">
        <v>179</v>
      </c>
      <c r="C182" t="str">
        <f t="shared" si="7"/>
        <v>³</v>
      </c>
    </row>
    <row r="183" spans="2:6" x14ac:dyDescent="0.25">
      <c r="B183">
        <v>180</v>
      </c>
      <c r="C183" t="str">
        <f t="shared" si="7"/>
        <v>´</v>
      </c>
      <c r="D183" s="17" t="s">
        <v>229</v>
      </c>
      <c r="E183" t="str">
        <f>SUBSTITUTE(D183,".",",")</f>
        <v>124,45</v>
      </c>
      <c r="F183">
        <f>VALUE(E183)</f>
        <v>124.45</v>
      </c>
    </row>
    <row r="184" spans="2:6" x14ac:dyDescent="0.25">
      <c r="B184">
        <v>181</v>
      </c>
      <c r="C184" t="str">
        <f t="shared" si="7"/>
        <v>µ</v>
      </c>
      <c r="D184" s="17" t="s">
        <v>230</v>
      </c>
      <c r="E184" t="str">
        <f t="shared" ref="E184:E185" si="10">SUBSTITUTE(D184,".",",")</f>
        <v>458,789</v>
      </c>
      <c r="F184">
        <f t="shared" ref="F184:F185" si="11">VALUE(E184)</f>
        <v>458.78899999999999</v>
      </c>
    </row>
    <row r="185" spans="2:6" x14ac:dyDescent="0.25">
      <c r="B185">
        <v>182</v>
      </c>
      <c r="C185" t="str">
        <f t="shared" si="7"/>
        <v>¶</v>
      </c>
      <c r="D185" s="17" t="s">
        <v>231</v>
      </c>
      <c r="E185" t="str">
        <f t="shared" si="10"/>
        <v>365,789</v>
      </c>
      <c r="F185">
        <f t="shared" si="11"/>
        <v>365.78899999999999</v>
      </c>
    </row>
    <row r="186" spans="2:6" x14ac:dyDescent="0.25">
      <c r="B186">
        <v>183</v>
      </c>
      <c r="C186" t="str">
        <f t="shared" si="7"/>
        <v>·</v>
      </c>
      <c r="F186">
        <f>SUM(F183:F185)</f>
        <v>949.02800000000002</v>
      </c>
    </row>
    <row r="187" spans="2:6" x14ac:dyDescent="0.25">
      <c r="B187">
        <v>184</v>
      </c>
      <c r="C187" t="str">
        <f t="shared" si="7"/>
        <v>¸</v>
      </c>
    </row>
    <row r="188" spans="2:6" x14ac:dyDescent="0.25">
      <c r="B188">
        <v>185</v>
      </c>
      <c r="C188" t="str">
        <f t="shared" si="7"/>
        <v>¹</v>
      </c>
    </row>
    <row r="189" spans="2:6" x14ac:dyDescent="0.25">
      <c r="B189">
        <v>186</v>
      </c>
      <c r="C189" t="str">
        <f t="shared" si="7"/>
        <v>º</v>
      </c>
      <c r="D189" t="s">
        <v>232</v>
      </c>
      <c r="E189" t="str">
        <f>SUBSTITUTE(D189," ",":")</f>
        <v>12:45</v>
      </c>
    </row>
    <row r="190" spans="2:6" x14ac:dyDescent="0.25">
      <c r="B190">
        <v>187</v>
      </c>
      <c r="C190" t="str">
        <f t="shared" si="7"/>
        <v>»</v>
      </c>
      <c r="D190" t="s">
        <v>233</v>
      </c>
      <c r="E190" t="str">
        <f>SUBSTITUTE(D190," ",":")</f>
        <v>14:60</v>
      </c>
    </row>
    <row r="191" spans="2:6" x14ac:dyDescent="0.25">
      <c r="B191">
        <v>188</v>
      </c>
      <c r="C191" t="str">
        <f t="shared" si="7"/>
        <v>¼</v>
      </c>
      <c r="E191" s="18">
        <f>E190-E189</f>
        <v>9.375E-2</v>
      </c>
    </row>
    <row r="192" spans="2:6" x14ac:dyDescent="0.25">
      <c r="B192">
        <v>189</v>
      </c>
      <c r="C192" t="str">
        <f t="shared" si="7"/>
        <v>½</v>
      </c>
    </row>
    <row r="193" spans="2:3" x14ac:dyDescent="0.25">
      <c r="B193">
        <v>190</v>
      </c>
      <c r="C193" t="str">
        <f t="shared" si="7"/>
        <v>¾</v>
      </c>
    </row>
    <row r="194" spans="2:3" x14ac:dyDescent="0.25">
      <c r="B194">
        <v>191</v>
      </c>
      <c r="C194" t="str">
        <f t="shared" si="7"/>
        <v>¿</v>
      </c>
    </row>
    <row r="195" spans="2:3" x14ac:dyDescent="0.25">
      <c r="B195">
        <v>192</v>
      </c>
      <c r="C195" t="str">
        <f t="shared" si="7"/>
        <v>À</v>
      </c>
    </row>
    <row r="196" spans="2:3" x14ac:dyDescent="0.25">
      <c r="B196">
        <v>193</v>
      </c>
      <c r="C196" t="str">
        <f t="shared" si="7"/>
        <v>Á</v>
      </c>
    </row>
    <row r="197" spans="2:3" x14ac:dyDescent="0.25">
      <c r="B197">
        <v>194</v>
      </c>
      <c r="C197" t="str">
        <f t="shared" ref="C197:C258" si="12">CHAR(B197)</f>
        <v>Â</v>
      </c>
    </row>
    <row r="198" spans="2:3" x14ac:dyDescent="0.25">
      <c r="B198">
        <v>195</v>
      </c>
      <c r="C198" t="str">
        <f t="shared" si="12"/>
        <v>Ã</v>
      </c>
    </row>
    <row r="199" spans="2:3" x14ac:dyDescent="0.25">
      <c r="B199">
        <v>196</v>
      </c>
      <c r="C199" t="str">
        <f t="shared" si="12"/>
        <v>Ä</v>
      </c>
    </row>
    <row r="200" spans="2:3" x14ac:dyDescent="0.25">
      <c r="B200">
        <v>197</v>
      </c>
      <c r="C200" t="str">
        <f t="shared" si="12"/>
        <v>Å</v>
      </c>
    </row>
    <row r="201" spans="2:3" x14ac:dyDescent="0.25">
      <c r="B201">
        <v>198</v>
      </c>
      <c r="C201" t="str">
        <f t="shared" si="12"/>
        <v>Æ</v>
      </c>
    </row>
    <row r="202" spans="2:3" x14ac:dyDescent="0.25">
      <c r="B202">
        <v>199</v>
      </c>
      <c r="C202" t="str">
        <f t="shared" si="12"/>
        <v>Ç</v>
      </c>
    </row>
    <row r="203" spans="2:3" x14ac:dyDescent="0.25">
      <c r="B203">
        <v>200</v>
      </c>
      <c r="C203" t="str">
        <f t="shared" si="12"/>
        <v>È</v>
      </c>
    </row>
    <row r="204" spans="2:3" x14ac:dyDescent="0.25">
      <c r="B204">
        <v>201</v>
      </c>
      <c r="C204" t="str">
        <f t="shared" si="12"/>
        <v>É</v>
      </c>
    </row>
    <row r="205" spans="2:3" x14ac:dyDescent="0.25">
      <c r="B205">
        <v>202</v>
      </c>
      <c r="C205" t="str">
        <f t="shared" si="12"/>
        <v>Ê</v>
      </c>
    </row>
    <row r="206" spans="2:3" x14ac:dyDescent="0.25">
      <c r="B206">
        <v>203</v>
      </c>
      <c r="C206" t="str">
        <f t="shared" si="12"/>
        <v>Ë</v>
      </c>
    </row>
    <row r="207" spans="2:3" x14ac:dyDescent="0.25">
      <c r="B207">
        <v>204</v>
      </c>
      <c r="C207" t="str">
        <f t="shared" si="12"/>
        <v>Ì</v>
      </c>
    </row>
    <row r="208" spans="2:3" x14ac:dyDescent="0.25">
      <c r="B208">
        <v>205</v>
      </c>
      <c r="C208" t="str">
        <f t="shared" si="12"/>
        <v>Í</v>
      </c>
    </row>
    <row r="209" spans="2:3" x14ac:dyDescent="0.25">
      <c r="B209">
        <v>206</v>
      </c>
      <c r="C209" t="str">
        <f t="shared" si="12"/>
        <v>Î</v>
      </c>
    </row>
    <row r="210" spans="2:3" x14ac:dyDescent="0.25">
      <c r="B210">
        <v>207</v>
      </c>
      <c r="C210" t="str">
        <f t="shared" si="12"/>
        <v>Ï</v>
      </c>
    </row>
    <row r="211" spans="2:3" x14ac:dyDescent="0.25">
      <c r="B211">
        <v>208</v>
      </c>
      <c r="C211" t="str">
        <f t="shared" si="12"/>
        <v>Ð</v>
      </c>
    </row>
    <row r="212" spans="2:3" x14ac:dyDescent="0.25">
      <c r="B212">
        <v>209</v>
      </c>
      <c r="C212" t="str">
        <f t="shared" si="12"/>
        <v>Ñ</v>
      </c>
    </row>
    <row r="213" spans="2:3" x14ac:dyDescent="0.25">
      <c r="B213">
        <v>210</v>
      </c>
      <c r="C213" t="str">
        <f t="shared" si="12"/>
        <v>Ò</v>
      </c>
    </row>
    <row r="214" spans="2:3" x14ac:dyDescent="0.25">
      <c r="B214">
        <v>211</v>
      </c>
      <c r="C214" t="str">
        <f t="shared" si="12"/>
        <v>Ó</v>
      </c>
    </row>
    <row r="215" spans="2:3" x14ac:dyDescent="0.25">
      <c r="B215">
        <v>212</v>
      </c>
      <c r="C215" t="str">
        <f t="shared" si="12"/>
        <v>Ô</v>
      </c>
    </row>
    <row r="216" spans="2:3" x14ac:dyDescent="0.25">
      <c r="B216">
        <v>213</v>
      </c>
      <c r="C216" t="str">
        <f t="shared" si="12"/>
        <v>Õ</v>
      </c>
    </row>
    <row r="217" spans="2:3" x14ac:dyDescent="0.25">
      <c r="B217">
        <v>214</v>
      </c>
      <c r="C217" t="str">
        <f t="shared" si="12"/>
        <v>Ö</v>
      </c>
    </row>
    <row r="218" spans="2:3" x14ac:dyDescent="0.25">
      <c r="B218">
        <v>215</v>
      </c>
      <c r="C218" t="str">
        <f t="shared" si="12"/>
        <v>×</v>
      </c>
    </row>
    <row r="219" spans="2:3" x14ac:dyDescent="0.25">
      <c r="B219">
        <v>216</v>
      </c>
      <c r="C219" t="str">
        <f t="shared" si="12"/>
        <v>Ø</v>
      </c>
    </row>
    <row r="220" spans="2:3" x14ac:dyDescent="0.25">
      <c r="B220">
        <v>217</v>
      </c>
      <c r="C220" t="str">
        <f t="shared" si="12"/>
        <v>Ù</v>
      </c>
    </row>
    <row r="221" spans="2:3" x14ac:dyDescent="0.25">
      <c r="B221">
        <v>218</v>
      </c>
      <c r="C221" t="str">
        <f t="shared" si="12"/>
        <v>Ú</v>
      </c>
    </row>
    <row r="222" spans="2:3" x14ac:dyDescent="0.25">
      <c r="B222">
        <v>219</v>
      </c>
      <c r="C222" t="str">
        <f t="shared" si="12"/>
        <v>Û</v>
      </c>
    </row>
    <row r="223" spans="2:3" x14ac:dyDescent="0.25">
      <c r="B223">
        <v>220</v>
      </c>
      <c r="C223" t="str">
        <f t="shared" si="12"/>
        <v>Ü</v>
      </c>
    </row>
    <row r="224" spans="2:3" x14ac:dyDescent="0.25">
      <c r="B224">
        <v>221</v>
      </c>
      <c r="C224" t="str">
        <f t="shared" si="12"/>
        <v>Ý</v>
      </c>
    </row>
    <row r="225" spans="2:3" x14ac:dyDescent="0.25">
      <c r="B225">
        <v>222</v>
      </c>
      <c r="C225" t="str">
        <f t="shared" si="12"/>
        <v>Þ</v>
      </c>
    </row>
    <row r="226" spans="2:3" x14ac:dyDescent="0.25">
      <c r="B226">
        <v>223</v>
      </c>
      <c r="C226" t="str">
        <f t="shared" si="12"/>
        <v>ß</v>
      </c>
    </row>
    <row r="227" spans="2:3" x14ac:dyDescent="0.25">
      <c r="B227">
        <v>224</v>
      </c>
      <c r="C227" t="str">
        <f t="shared" si="12"/>
        <v>à</v>
      </c>
    </row>
    <row r="228" spans="2:3" x14ac:dyDescent="0.25">
      <c r="B228">
        <v>225</v>
      </c>
      <c r="C228" t="str">
        <f t="shared" si="12"/>
        <v>á</v>
      </c>
    </row>
    <row r="229" spans="2:3" x14ac:dyDescent="0.25">
      <c r="B229">
        <v>226</v>
      </c>
      <c r="C229" t="str">
        <f t="shared" si="12"/>
        <v>â</v>
      </c>
    </row>
    <row r="230" spans="2:3" x14ac:dyDescent="0.25">
      <c r="B230">
        <v>227</v>
      </c>
      <c r="C230" t="str">
        <f t="shared" si="12"/>
        <v>ã</v>
      </c>
    </row>
    <row r="231" spans="2:3" x14ac:dyDescent="0.25">
      <c r="B231">
        <v>228</v>
      </c>
      <c r="C231" t="str">
        <f t="shared" si="12"/>
        <v>ä</v>
      </c>
    </row>
    <row r="232" spans="2:3" x14ac:dyDescent="0.25">
      <c r="B232">
        <v>229</v>
      </c>
      <c r="C232" t="str">
        <f t="shared" si="12"/>
        <v>å</v>
      </c>
    </row>
    <row r="233" spans="2:3" x14ac:dyDescent="0.25">
      <c r="B233">
        <v>230</v>
      </c>
      <c r="C233" t="str">
        <f t="shared" si="12"/>
        <v>æ</v>
      </c>
    </row>
    <row r="234" spans="2:3" x14ac:dyDescent="0.25">
      <c r="B234">
        <v>231</v>
      </c>
      <c r="C234" t="str">
        <f t="shared" si="12"/>
        <v>ç</v>
      </c>
    </row>
    <row r="235" spans="2:3" x14ac:dyDescent="0.25">
      <c r="B235">
        <v>232</v>
      </c>
      <c r="C235" t="str">
        <f t="shared" si="12"/>
        <v>è</v>
      </c>
    </row>
    <row r="236" spans="2:3" x14ac:dyDescent="0.25">
      <c r="B236">
        <v>233</v>
      </c>
      <c r="C236" t="str">
        <f t="shared" si="12"/>
        <v>é</v>
      </c>
    </row>
    <row r="237" spans="2:3" x14ac:dyDescent="0.25">
      <c r="B237">
        <v>234</v>
      </c>
      <c r="C237" t="str">
        <f t="shared" si="12"/>
        <v>ê</v>
      </c>
    </row>
    <row r="238" spans="2:3" x14ac:dyDescent="0.25">
      <c r="B238">
        <v>235</v>
      </c>
      <c r="C238" t="str">
        <f t="shared" si="12"/>
        <v>ë</v>
      </c>
    </row>
    <row r="239" spans="2:3" x14ac:dyDescent="0.25">
      <c r="B239">
        <v>236</v>
      </c>
      <c r="C239" t="str">
        <f t="shared" si="12"/>
        <v>ì</v>
      </c>
    </row>
    <row r="240" spans="2:3" x14ac:dyDescent="0.25">
      <c r="B240">
        <v>237</v>
      </c>
      <c r="C240" t="str">
        <f t="shared" si="12"/>
        <v>í</v>
      </c>
    </row>
    <row r="241" spans="2:3" x14ac:dyDescent="0.25">
      <c r="B241">
        <v>238</v>
      </c>
      <c r="C241" t="str">
        <f t="shared" si="12"/>
        <v>î</v>
      </c>
    </row>
    <row r="242" spans="2:3" x14ac:dyDescent="0.25">
      <c r="B242">
        <v>239</v>
      </c>
      <c r="C242" t="str">
        <f t="shared" si="12"/>
        <v>ï</v>
      </c>
    </row>
    <row r="243" spans="2:3" x14ac:dyDescent="0.25">
      <c r="B243">
        <v>240</v>
      </c>
      <c r="C243" t="str">
        <f t="shared" si="12"/>
        <v>ð</v>
      </c>
    </row>
    <row r="244" spans="2:3" x14ac:dyDescent="0.25">
      <c r="B244">
        <v>241</v>
      </c>
      <c r="C244" t="str">
        <f t="shared" si="12"/>
        <v>ñ</v>
      </c>
    </row>
    <row r="245" spans="2:3" x14ac:dyDescent="0.25">
      <c r="B245">
        <v>242</v>
      </c>
      <c r="C245" t="str">
        <f t="shared" si="12"/>
        <v>ò</v>
      </c>
    </row>
    <row r="246" spans="2:3" x14ac:dyDescent="0.25">
      <c r="B246">
        <v>243</v>
      </c>
      <c r="C246" t="str">
        <f t="shared" si="12"/>
        <v>ó</v>
      </c>
    </row>
    <row r="247" spans="2:3" x14ac:dyDescent="0.25">
      <c r="B247">
        <v>244</v>
      </c>
      <c r="C247" t="str">
        <f t="shared" si="12"/>
        <v>ô</v>
      </c>
    </row>
    <row r="248" spans="2:3" x14ac:dyDescent="0.25">
      <c r="B248">
        <v>245</v>
      </c>
      <c r="C248" t="str">
        <f t="shared" si="12"/>
        <v>õ</v>
      </c>
    </row>
    <row r="249" spans="2:3" x14ac:dyDescent="0.25">
      <c r="B249">
        <v>246</v>
      </c>
      <c r="C249" t="str">
        <f t="shared" si="12"/>
        <v>ö</v>
      </c>
    </row>
    <row r="250" spans="2:3" x14ac:dyDescent="0.25">
      <c r="B250">
        <v>247</v>
      </c>
      <c r="C250" t="str">
        <f t="shared" si="12"/>
        <v>÷</v>
      </c>
    </row>
    <row r="251" spans="2:3" x14ac:dyDescent="0.25">
      <c r="B251">
        <v>248</v>
      </c>
      <c r="C251" t="str">
        <f t="shared" si="12"/>
        <v>ø</v>
      </c>
    </row>
    <row r="252" spans="2:3" x14ac:dyDescent="0.25">
      <c r="B252">
        <v>249</v>
      </c>
      <c r="C252" t="str">
        <f t="shared" si="12"/>
        <v>ù</v>
      </c>
    </row>
    <row r="253" spans="2:3" x14ac:dyDescent="0.25">
      <c r="B253">
        <v>250</v>
      </c>
      <c r="C253" t="str">
        <f t="shared" si="12"/>
        <v>ú</v>
      </c>
    </row>
    <row r="254" spans="2:3" x14ac:dyDescent="0.25">
      <c r="B254">
        <v>251</v>
      </c>
      <c r="C254" t="str">
        <f t="shared" si="12"/>
        <v>û</v>
      </c>
    </row>
    <row r="255" spans="2:3" x14ac:dyDescent="0.25">
      <c r="B255">
        <v>252</v>
      </c>
      <c r="C255" t="str">
        <f t="shared" si="12"/>
        <v>ü</v>
      </c>
    </row>
    <row r="256" spans="2:3" x14ac:dyDescent="0.25">
      <c r="B256">
        <v>253</v>
      </c>
      <c r="C256" t="str">
        <f t="shared" si="12"/>
        <v>ý</v>
      </c>
    </row>
    <row r="257" spans="2:3" x14ac:dyDescent="0.25">
      <c r="B257">
        <v>254</v>
      </c>
      <c r="C257" t="str">
        <f t="shared" si="12"/>
        <v>þ</v>
      </c>
    </row>
    <row r="258" spans="2:3" x14ac:dyDescent="0.25">
      <c r="B258">
        <v>255</v>
      </c>
      <c r="C258" t="str">
        <f t="shared" si="12"/>
        <v>ÿ</v>
      </c>
    </row>
  </sheetData>
  <dataValidations disablePrompts="1" count="7">
    <dataValidation type="custom" allowBlank="1" showInputMessage="1" showErrorMessage="1" sqref="G35:G44">
      <formula1>AND(ISNUMBER(G35),LEN(G35)=11)</formula1>
    </dataValidation>
    <dataValidation type="textLength" operator="equal" allowBlank="1" showInputMessage="1" showErrorMessage="1" sqref="N35:N45">
      <formula1>11</formula1>
    </dataValidation>
    <dataValidation type="custom" allowBlank="1" showInputMessage="1" showErrorMessage="1" sqref="G46:G54">
      <formula1>LEN(G46)=LEN(E46)</formula1>
    </dataValidation>
    <dataValidation type="custom" allowBlank="1" showInputMessage="1" showErrorMessage="1" sqref="E62:E72">
      <formula1>LEFT(E62,1)="A"</formula1>
    </dataValidation>
    <dataValidation type="custom" allowBlank="1" showInputMessage="1" showErrorMessage="1" sqref="I62:I72">
      <formula1>AND(LEFT(I62,1)="A",MID(I62,2,1)="b")</formula1>
    </dataValidation>
    <dataValidation type="custom" allowBlank="1" showInputMessage="1" showErrorMessage="1" sqref="E101:E109">
      <formula1>EXACT(UPPER(E101),E101)</formula1>
    </dataValidation>
    <dataValidation type="custom" allowBlank="1" showInputMessage="1" showErrorMessage="1" sqref="G101:G109">
      <formula1>EXACT(PROPER(G101),G101)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8"/>
  <sheetViews>
    <sheetView tabSelected="1" topLeftCell="D205" zoomScale="140" zoomScaleNormal="140" workbookViewId="0">
      <selection activeCell="H201" sqref="H201:H215"/>
    </sheetView>
  </sheetViews>
  <sheetFormatPr defaultRowHeight="15" x14ac:dyDescent="0.25"/>
  <cols>
    <col min="4" max="4" width="15.42578125" customWidth="1"/>
    <col min="5" max="5" width="20.28515625" customWidth="1"/>
    <col min="6" max="7" width="14.28515625" customWidth="1"/>
    <col min="8" max="8" width="47" customWidth="1"/>
    <col min="9" max="10" width="17.28515625" customWidth="1"/>
    <col min="11" max="11" width="17" customWidth="1"/>
  </cols>
  <sheetData>
    <row r="3" spans="3:10" x14ac:dyDescent="0.25">
      <c r="C3" s="19" t="s">
        <v>250</v>
      </c>
      <c r="D3" s="19"/>
    </row>
    <row r="4" spans="3:10" x14ac:dyDescent="0.25">
      <c r="C4">
        <v>1</v>
      </c>
      <c r="D4" t="str">
        <f>CHAR(C4)</f>
        <v>_x0001_</v>
      </c>
    </row>
    <row r="5" spans="3:10" x14ac:dyDescent="0.25">
      <c r="C5">
        <v>2</v>
      </c>
      <c r="D5" t="str">
        <f t="shared" ref="D5:D68" si="0">CHAR(C5)</f>
        <v>_x0002_</v>
      </c>
    </row>
    <row r="6" spans="3:10" x14ac:dyDescent="0.25">
      <c r="C6">
        <v>3</v>
      </c>
      <c r="D6" t="str">
        <f t="shared" si="0"/>
        <v>_x0003_</v>
      </c>
      <c r="I6" s="4" t="s">
        <v>176</v>
      </c>
      <c r="J6" s="4"/>
    </row>
    <row r="7" spans="3:10" x14ac:dyDescent="0.25">
      <c r="C7">
        <v>4</v>
      </c>
      <c r="D7" t="str">
        <f t="shared" si="0"/>
        <v>_x0004_</v>
      </c>
      <c r="H7" t="str">
        <f>CHAR(2)&amp;CHAR(1)&amp;CHAR(5)&amp;123&amp;"asdfghj"</f>
        <v>_x0002__x0001__x0005_123asdfghj</v>
      </c>
      <c r="I7" t="str">
        <f>CLEAN(H7)</f>
        <v>123asdfghj</v>
      </c>
    </row>
    <row r="8" spans="3:10" x14ac:dyDescent="0.25">
      <c r="C8">
        <v>5</v>
      </c>
      <c r="D8" t="str">
        <f t="shared" si="0"/>
        <v>_x0005_</v>
      </c>
      <c r="H8" t="str">
        <f>CHAR(124)&amp;CHAR(5)</f>
        <v>|_x0005_</v>
      </c>
      <c r="I8" t="str">
        <f>CLEAN(H8)</f>
        <v>|</v>
      </c>
    </row>
    <row r="9" spans="3:10" x14ac:dyDescent="0.25">
      <c r="C9">
        <v>6</v>
      </c>
      <c r="D9" t="str">
        <f t="shared" si="0"/>
        <v>_x0006_</v>
      </c>
    </row>
    <row r="10" spans="3:10" x14ac:dyDescent="0.25">
      <c r="C10">
        <v>7</v>
      </c>
      <c r="D10" t="str">
        <f t="shared" si="0"/>
        <v>_x0007_</v>
      </c>
    </row>
    <row r="11" spans="3:10" x14ac:dyDescent="0.25">
      <c r="C11">
        <v>8</v>
      </c>
      <c r="D11" t="str">
        <f t="shared" si="0"/>
        <v>_x0008_</v>
      </c>
    </row>
    <row r="12" spans="3:10" x14ac:dyDescent="0.25">
      <c r="C12">
        <v>9</v>
      </c>
      <c r="D12" t="str">
        <f t="shared" si="0"/>
        <v xml:space="preserve">	</v>
      </c>
    </row>
    <row r="13" spans="3:10" x14ac:dyDescent="0.25">
      <c r="C13">
        <v>10</v>
      </c>
      <c r="D13" t="str">
        <f t="shared" si="0"/>
        <v xml:space="preserve">
</v>
      </c>
    </row>
    <row r="14" spans="3:10" x14ac:dyDescent="0.25">
      <c r="C14">
        <v>11</v>
      </c>
      <c r="D14" t="str">
        <f t="shared" si="0"/>
        <v>_x000B_</v>
      </c>
    </row>
    <row r="15" spans="3:10" x14ac:dyDescent="0.25">
      <c r="C15">
        <v>12</v>
      </c>
      <c r="D15" t="str">
        <f t="shared" si="0"/>
        <v>_x000C_</v>
      </c>
    </row>
    <row r="16" spans="3:10" x14ac:dyDescent="0.25">
      <c r="C16">
        <v>13</v>
      </c>
      <c r="D16" t="str">
        <f t="shared" si="0"/>
        <v>_x000D_</v>
      </c>
    </row>
    <row r="17" spans="3:9" x14ac:dyDescent="0.25">
      <c r="C17">
        <v>14</v>
      </c>
      <c r="D17" t="str">
        <f t="shared" si="0"/>
        <v>_x000E_</v>
      </c>
    </row>
    <row r="18" spans="3:9" x14ac:dyDescent="0.25">
      <c r="C18">
        <v>15</v>
      </c>
      <c r="D18" t="str">
        <f t="shared" si="0"/>
        <v>_x000F_</v>
      </c>
      <c r="F18" t="str">
        <f>CHAR(17)</f>
        <v>_x0011_</v>
      </c>
      <c r="H18" t="s">
        <v>251</v>
      </c>
    </row>
    <row r="19" spans="3:9" x14ac:dyDescent="0.25">
      <c r="C19">
        <v>16</v>
      </c>
      <c r="D19" t="str">
        <f t="shared" si="0"/>
        <v>_x0010_</v>
      </c>
      <c r="F19" t="str">
        <f t="shared" ref="F19:F21" si="1">CHAR(17)</f>
        <v>_x0011_</v>
      </c>
      <c r="H19" t="s">
        <v>252</v>
      </c>
    </row>
    <row r="20" spans="3:9" x14ac:dyDescent="0.25">
      <c r="C20">
        <v>17</v>
      </c>
      <c r="D20" t="str">
        <f t="shared" si="0"/>
        <v>_x0011_</v>
      </c>
      <c r="F20" t="str">
        <f t="shared" si="1"/>
        <v>_x0011_</v>
      </c>
      <c r="H20" t="s">
        <v>83</v>
      </c>
    </row>
    <row r="21" spans="3:9" x14ac:dyDescent="0.25">
      <c r="C21">
        <v>18</v>
      </c>
      <c r="D21" t="str">
        <f t="shared" si="0"/>
        <v>_x0012_</v>
      </c>
      <c r="F21" t="str">
        <f t="shared" si="1"/>
        <v>_x0011_</v>
      </c>
      <c r="H21" t="s">
        <v>83</v>
      </c>
    </row>
    <row r="22" spans="3:9" x14ac:dyDescent="0.25">
      <c r="C22">
        <v>19</v>
      </c>
      <c r="D22" t="str">
        <f t="shared" si="0"/>
        <v>_x0013_</v>
      </c>
    </row>
    <row r="23" spans="3:9" x14ac:dyDescent="0.25">
      <c r="C23">
        <v>20</v>
      </c>
      <c r="D23" t="str">
        <f t="shared" si="0"/>
        <v>_x0014_</v>
      </c>
    </row>
    <row r="24" spans="3:9" x14ac:dyDescent="0.25">
      <c r="C24">
        <v>21</v>
      </c>
      <c r="D24" t="str">
        <f t="shared" si="0"/>
        <v>_x0015_</v>
      </c>
      <c r="F24" t="s">
        <v>87</v>
      </c>
      <c r="H24" t="s">
        <v>253</v>
      </c>
      <c r="I24" t="str">
        <f>F24&amp;CHAR(64)&amp;H24</f>
        <v>nino@gmail.com</v>
      </c>
    </row>
    <row r="25" spans="3:9" x14ac:dyDescent="0.25">
      <c r="C25">
        <v>22</v>
      </c>
      <c r="D25" t="str">
        <f t="shared" si="0"/>
        <v>_x0016_</v>
      </c>
      <c r="F25" t="s">
        <v>88</v>
      </c>
      <c r="H25" t="s">
        <v>253</v>
      </c>
      <c r="I25" t="str">
        <f t="shared" ref="I25:I27" si="2">F25&amp;CHAR(64)&amp;H25</f>
        <v>maka@gmail.com</v>
      </c>
    </row>
    <row r="26" spans="3:9" x14ac:dyDescent="0.25">
      <c r="C26">
        <v>23</v>
      </c>
      <c r="D26" t="str">
        <f t="shared" si="0"/>
        <v>_x0017_</v>
      </c>
      <c r="F26" t="s">
        <v>89</v>
      </c>
      <c r="H26" t="s">
        <v>253</v>
      </c>
      <c r="I26" t="str">
        <f t="shared" si="2"/>
        <v>eka@gmail.com</v>
      </c>
    </row>
    <row r="27" spans="3:9" x14ac:dyDescent="0.25">
      <c r="C27">
        <v>24</v>
      </c>
      <c r="D27" t="str">
        <f t="shared" si="0"/>
        <v>_x0018_</v>
      </c>
      <c r="F27" t="s">
        <v>90</v>
      </c>
      <c r="H27" t="s">
        <v>253</v>
      </c>
      <c r="I27" t="str">
        <f t="shared" si="2"/>
        <v>ilo@gmail.com</v>
      </c>
    </row>
    <row r="28" spans="3:9" x14ac:dyDescent="0.25">
      <c r="C28">
        <v>25</v>
      </c>
      <c r="D28" t="str">
        <f t="shared" si="0"/>
        <v>_x0019_</v>
      </c>
    </row>
    <row r="29" spans="3:9" x14ac:dyDescent="0.25">
      <c r="C29">
        <v>26</v>
      </c>
      <c r="D29" t="str">
        <f t="shared" si="0"/>
        <v>_x001A_</v>
      </c>
    </row>
    <row r="30" spans="3:9" x14ac:dyDescent="0.25">
      <c r="C30">
        <v>27</v>
      </c>
      <c r="D30" t="str">
        <f t="shared" si="0"/>
        <v>_x001B_</v>
      </c>
      <c r="F30" s="4" t="s">
        <v>254</v>
      </c>
      <c r="G30" s="4"/>
    </row>
    <row r="31" spans="3:9" x14ac:dyDescent="0.25">
      <c r="C31">
        <v>28</v>
      </c>
      <c r="D31" t="str">
        <f t="shared" si="0"/>
        <v>_x001C_</v>
      </c>
    </row>
    <row r="32" spans="3:9" x14ac:dyDescent="0.25">
      <c r="C32">
        <v>29</v>
      </c>
      <c r="D32" t="str">
        <f t="shared" si="0"/>
        <v>_x001D_</v>
      </c>
      <c r="F32" t="s">
        <v>177</v>
      </c>
      <c r="H32">
        <f>CODE(F32)</f>
        <v>99</v>
      </c>
      <c r="I32" t="str">
        <f>CHAR(99)</f>
        <v>c</v>
      </c>
    </row>
    <row r="33" spans="3:12" x14ac:dyDescent="0.25">
      <c r="C33">
        <v>30</v>
      </c>
      <c r="D33" t="str">
        <f t="shared" si="0"/>
        <v>_x001E_</v>
      </c>
      <c r="F33" t="s">
        <v>46</v>
      </c>
      <c r="H33">
        <f>CODE(F33)</f>
        <v>99</v>
      </c>
    </row>
    <row r="34" spans="3:12" x14ac:dyDescent="0.25">
      <c r="C34">
        <v>31</v>
      </c>
      <c r="D34" t="str">
        <f t="shared" si="0"/>
        <v>_x001F_</v>
      </c>
    </row>
    <row r="35" spans="3:12" x14ac:dyDescent="0.25">
      <c r="C35">
        <v>32</v>
      </c>
      <c r="D35" t="str">
        <f t="shared" si="0"/>
        <v xml:space="preserve"> </v>
      </c>
      <c r="E35" s="4" t="s">
        <v>209</v>
      </c>
      <c r="I35" s="4" t="s">
        <v>207</v>
      </c>
      <c r="J35" s="4"/>
      <c r="K35" s="4" t="s">
        <v>208</v>
      </c>
      <c r="L35" s="4" t="s">
        <v>195</v>
      </c>
    </row>
    <row r="36" spans="3:12" x14ac:dyDescent="0.25">
      <c r="C36">
        <v>33</v>
      </c>
      <c r="D36" t="str">
        <f t="shared" si="0"/>
        <v>!</v>
      </c>
    </row>
    <row r="37" spans="3:12" x14ac:dyDescent="0.25">
      <c r="C37">
        <v>34</v>
      </c>
      <c r="D37" t="str">
        <f t="shared" si="0"/>
        <v>"</v>
      </c>
      <c r="E37" t="s">
        <v>96</v>
      </c>
      <c r="H37" t="b">
        <f>EXACT(E37,E41)</f>
        <v>1</v>
      </c>
      <c r="I37" t="str">
        <f>UPPER(E37)</f>
        <v>COMPUTER CENTER</v>
      </c>
      <c r="K37" t="str">
        <f>LOWER(I37)</f>
        <v>computer center</v>
      </c>
      <c r="L37" t="str">
        <f>PROPER(K37)</f>
        <v>Computer Center</v>
      </c>
    </row>
    <row r="38" spans="3:12" x14ac:dyDescent="0.25">
      <c r="C38">
        <v>35</v>
      </c>
      <c r="D38" t="str">
        <f t="shared" si="0"/>
        <v>#</v>
      </c>
      <c r="E38" t="s">
        <v>159</v>
      </c>
      <c r="H38" t="b">
        <f>EXACT(E37,E38)</f>
        <v>0</v>
      </c>
    </row>
    <row r="39" spans="3:12" x14ac:dyDescent="0.25">
      <c r="C39">
        <v>36</v>
      </c>
      <c r="D39" t="str">
        <f t="shared" si="0"/>
        <v>$</v>
      </c>
      <c r="E39" t="s">
        <v>255</v>
      </c>
      <c r="H39" t="b">
        <f>E37=E41</f>
        <v>1</v>
      </c>
    </row>
    <row r="40" spans="3:12" x14ac:dyDescent="0.25">
      <c r="C40">
        <v>37</v>
      </c>
      <c r="D40" t="str">
        <f t="shared" si="0"/>
        <v>%</v>
      </c>
      <c r="H40" t="b">
        <f>E37=E39</f>
        <v>0</v>
      </c>
    </row>
    <row r="41" spans="3:12" x14ac:dyDescent="0.25">
      <c r="C41">
        <v>38</v>
      </c>
      <c r="D41" t="str">
        <f t="shared" si="0"/>
        <v>&amp;</v>
      </c>
      <c r="E41" t="s">
        <v>96</v>
      </c>
      <c r="H41" t="b">
        <f>EXACT(E37,E41)</f>
        <v>1</v>
      </c>
    </row>
    <row r="42" spans="3:12" x14ac:dyDescent="0.25">
      <c r="C42">
        <v>39</v>
      </c>
      <c r="D42" t="str">
        <f t="shared" si="0"/>
        <v>'</v>
      </c>
    </row>
    <row r="43" spans="3:12" x14ac:dyDescent="0.25">
      <c r="C43">
        <v>40</v>
      </c>
      <c r="D43" t="str">
        <f t="shared" si="0"/>
        <v>(</v>
      </c>
    </row>
    <row r="44" spans="3:12" x14ac:dyDescent="0.25">
      <c r="C44">
        <v>41</v>
      </c>
      <c r="D44" t="str">
        <f t="shared" si="0"/>
        <v>)</v>
      </c>
    </row>
    <row r="45" spans="3:12" x14ac:dyDescent="0.25">
      <c r="C45">
        <v>42</v>
      </c>
      <c r="D45" t="str">
        <f t="shared" si="0"/>
        <v>*</v>
      </c>
      <c r="E45" s="7" t="s">
        <v>256</v>
      </c>
      <c r="H45" s="7" t="s">
        <v>256</v>
      </c>
    </row>
    <row r="46" spans="3:12" x14ac:dyDescent="0.25">
      <c r="C46">
        <v>43</v>
      </c>
      <c r="D46" t="str">
        <f t="shared" si="0"/>
        <v>+</v>
      </c>
      <c r="E46" s="7">
        <v>123</v>
      </c>
      <c r="H46" s="7">
        <v>123</v>
      </c>
    </row>
    <row r="47" spans="3:12" x14ac:dyDescent="0.25">
      <c r="C47">
        <v>44</v>
      </c>
      <c r="D47" t="str">
        <f t="shared" si="0"/>
        <v>,</v>
      </c>
      <c r="E47" s="7">
        <v>45</v>
      </c>
      <c r="H47" s="7"/>
    </row>
    <row r="48" spans="3:12" x14ac:dyDescent="0.25">
      <c r="C48">
        <v>45</v>
      </c>
      <c r="D48" t="str">
        <f t="shared" si="0"/>
        <v>-</v>
      </c>
      <c r="E48" s="7"/>
      <c r="H48" s="7">
        <v>123</v>
      </c>
    </row>
    <row r="49" spans="3:8" x14ac:dyDescent="0.25">
      <c r="C49">
        <v>46</v>
      </c>
      <c r="D49" t="str">
        <f t="shared" si="0"/>
        <v>.</v>
      </c>
      <c r="E49" s="7"/>
      <c r="H49" s="7"/>
    </row>
    <row r="50" spans="3:8" x14ac:dyDescent="0.25">
      <c r="C50">
        <v>47</v>
      </c>
      <c r="D50" t="str">
        <f t="shared" si="0"/>
        <v>/</v>
      </c>
      <c r="E50" s="7"/>
      <c r="H50" s="7"/>
    </row>
    <row r="51" spans="3:8" x14ac:dyDescent="0.25">
      <c r="C51">
        <v>48</v>
      </c>
      <c r="D51" t="str">
        <f t="shared" si="0"/>
        <v>0</v>
      </c>
      <c r="E51" s="7"/>
      <c r="H51" s="7"/>
    </row>
    <row r="52" spans="3:8" x14ac:dyDescent="0.25">
      <c r="C52">
        <v>49</v>
      </c>
      <c r="D52" t="str">
        <f t="shared" si="0"/>
        <v>1</v>
      </c>
      <c r="E52" s="7"/>
      <c r="H52" s="7"/>
    </row>
    <row r="53" spans="3:8" x14ac:dyDescent="0.25">
      <c r="C53">
        <v>50</v>
      </c>
      <c r="D53" t="str">
        <f t="shared" si="0"/>
        <v>2</v>
      </c>
      <c r="E53" s="7"/>
      <c r="H53" s="7"/>
    </row>
    <row r="54" spans="3:8" x14ac:dyDescent="0.25">
      <c r="C54">
        <v>51</v>
      </c>
      <c r="D54" t="str">
        <f t="shared" si="0"/>
        <v>3</v>
      </c>
      <c r="E54" s="7"/>
      <c r="H54" s="7"/>
    </row>
    <row r="55" spans="3:8" x14ac:dyDescent="0.25">
      <c r="C55">
        <v>52</v>
      </c>
      <c r="D55" t="str">
        <f t="shared" si="0"/>
        <v>4</v>
      </c>
    </row>
    <row r="56" spans="3:8" x14ac:dyDescent="0.25">
      <c r="C56">
        <v>53</v>
      </c>
      <c r="D56" t="str">
        <f t="shared" si="0"/>
        <v>5</v>
      </c>
    </row>
    <row r="57" spans="3:8" x14ac:dyDescent="0.25">
      <c r="C57">
        <v>54</v>
      </c>
      <c r="D57" t="str">
        <f t="shared" si="0"/>
        <v>6</v>
      </c>
      <c r="E57" s="7" t="s">
        <v>257</v>
      </c>
    </row>
    <row r="58" spans="3:8" x14ac:dyDescent="0.25">
      <c r="C58">
        <v>55</v>
      </c>
      <c r="D58" t="str">
        <f t="shared" si="0"/>
        <v>7</v>
      </c>
      <c r="E58" s="7" t="s">
        <v>258</v>
      </c>
    </row>
    <row r="59" spans="3:8" x14ac:dyDescent="0.25">
      <c r="C59">
        <v>56</v>
      </c>
      <c r="D59" t="str">
        <f t="shared" si="0"/>
        <v>8</v>
      </c>
      <c r="E59" s="7" t="s">
        <v>259</v>
      </c>
    </row>
    <row r="60" spans="3:8" x14ac:dyDescent="0.25">
      <c r="C60">
        <v>57</v>
      </c>
      <c r="D60" t="str">
        <f t="shared" si="0"/>
        <v>9</v>
      </c>
      <c r="E60" s="7" t="s">
        <v>260</v>
      </c>
    </row>
    <row r="61" spans="3:8" x14ac:dyDescent="0.25">
      <c r="C61">
        <v>58</v>
      </c>
      <c r="D61" t="str">
        <f t="shared" si="0"/>
        <v>:</v>
      </c>
      <c r="E61" s="7" t="s">
        <v>260</v>
      </c>
    </row>
    <row r="62" spans="3:8" x14ac:dyDescent="0.25">
      <c r="C62">
        <v>59</v>
      </c>
      <c r="D62" t="str">
        <f t="shared" si="0"/>
        <v>;</v>
      </c>
      <c r="E62" s="7" t="s">
        <v>261</v>
      </c>
    </row>
    <row r="63" spans="3:8" x14ac:dyDescent="0.25">
      <c r="C63">
        <v>60</v>
      </c>
      <c r="D63" t="str">
        <f t="shared" si="0"/>
        <v>&lt;</v>
      </c>
      <c r="E63" s="7" t="s">
        <v>259</v>
      </c>
    </row>
    <row r="64" spans="3:8" x14ac:dyDescent="0.25">
      <c r="C64">
        <v>61</v>
      </c>
      <c r="D64" t="str">
        <f t="shared" si="0"/>
        <v>=</v>
      </c>
      <c r="E64" s="7"/>
    </row>
    <row r="65" spans="3:11" x14ac:dyDescent="0.25">
      <c r="C65">
        <v>62</v>
      </c>
      <c r="D65" t="str">
        <f t="shared" si="0"/>
        <v>&gt;</v>
      </c>
    </row>
    <row r="66" spans="3:11" x14ac:dyDescent="0.25">
      <c r="C66">
        <v>63</v>
      </c>
      <c r="D66" t="str">
        <f t="shared" si="0"/>
        <v>?</v>
      </c>
    </row>
    <row r="67" spans="3:11" x14ac:dyDescent="0.25">
      <c r="C67">
        <v>64</v>
      </c>
      <c r="D67" t="str">
        <f t="shared" si="0"/>
        <v>@</v>
      </c>
      <c r="E67" t="s">
        <v>194</v>
      </c>
      <c r="H67" t="s">
        <v>96</v>
      </c>
      <c r="I67" t="str">
        <f>LEFT(H67,1)</f>
        <v>c</v>
      </c>
    </row>
    <row r="68" spans="3:11" x14ac:dyDescent="0.25">
      <c r="C68">
        <v>65</v>
      </c>
      <c r="D68" t="str">
        <f t="shared" si="0"/>
        <v>A</v>
      </c>
    </row>
    <row r="69" spans="3:11" x14ac:dyDescent="0.25">
      <c r="C69">
        <v>66</v>
      </c>
      <c r="D69" t="str">
        <f t="shared" ref="D69:D132" si="3">CHAR(C69)</f>
        <v>B</v>
      </c>
      <c r="E69" t="s">
        <v>97</v>
      </c>
    </row>
    <row r="70" spans="3:11" x14ac:dyDescent="0.25">
      <c r="C70">
        <v>67</v>
      </c>
      <c r="D70" t="str">
        <f t="shared" si="3"/>
        <v>C</v>
      </c>
      <c r="E70" s="7" t="s">
        <v>264</v>
      </c>
    </row>
    <row r="71" spans="3:11" ht="26.25" x14ac:dyDescent="0.4">
      <c r="C71">
        <v>68</v>
      </c>
      <c r="D71" t="str">
        <f t="shared" si="3"/>
        <v>D</v>
      </c>
      <c r="E71" s="7" t="s">
        <v>262</v>
      </c>
      <c r="H71" s="9" t="s">
        <v>265</v>
      </c>
    </row>
    <row r="72" spans="3:11" x14ac:dyDescent="0.25">
      <c r="C72">
        <v>69</v>
      </c>
      <c r="D72" t="str">
        <f t="shared" si="3"/>
        <v>E</v>
      </c>
      <c r="E72" s="7" t="s">
        <v>263</v>
      </c>
    </row>
    <row r="73" spans="3:11" x14ac:dyDescent="0.25">
      <c r="C73">
        <v>70</v>
      </c>
      <c r="D73" t="str">
        <f t="shared" si="3"/>
        <v>F</v>
      </c>
      <c r="E73" s="7"/>
    </row>
    <row r="74" spans="3:11" x14ac:dyDescent="0.25">
      <c r="C74">
        <v>71</v>
      </c>
      <c r="D74" t="str">
        <f t="shared" si="3"/>
        <v>G</v>
      </c>
      <c r="E74" s="7"/>
      <c r="H74" t="s">
        <v>98</v>
      </c>
      <c r="K74" t="s">
        <v>196</v>
      </c>
    </row>
    <row r="75" spans="3:11" x14ac:dyDescent="0.25">
      <c r="C75">
        <v>72</v>
      </c>
      <c r="D75" t="str">
        <f t="shared" si="3"/>
        <v>H</v>
      </c>
      <c r="E75" s="7"/>
      <c r="H75" s="7"/>
      <c r="K75" t="str">
        <f>MID(H67,2,1)</f>
        <v>o</v>
      </c>
    </row>
    <row r="76" spans="3:11" x14ac:dyDescent="0.25">
      <c r="C76">
        <v>73</v>
      </c>
      <c r="D76" t="str">
        <f t="shared" si="3"/>
        <v>I</v>
      </c>
      <c r="E76" s="7"/>
      <c r="H76" s="7"/>
    </row>
    <row r="77" spans="3:11" x14ac:dyDescent="0.25">
      <c r="C77">
        <v>74</v>
      </c>
      <c r="D77" t="str">
        <f t="shared" si="3"/>
        <v>J</v>
      </c>
      <c r="E77" s="7"/>
      <c r="H77" s="7"/>
    </row>
    <row r="78" spans="3:11" x14ac:dyDescent="0.25">
      <c r="C78">
        <v>75</v>
      </c>
      <c r="D78" t="str">
        <f t="shared" si="3"/>
        <v>K</v>
      </c>
      <c r="E78" s="7"/>
      <c r="H78" s="7"/>
    </row>
    <row r="79" spans="3:11" x14ac:dyDescent="0.25">
      <c r="C79">
        <v>76</v>
      </c>
      <c r="D79" t="str">
        <f t="shared" si="3"/>
        <v>L</v>
      </c>
      <c r="H79" s="7"/>
    </row>
    <row r="80" spans="3:11" x14ac:dyDescent="0.25">
      <c r="C80">
        <v>77</v>
      </c>
      <c r="D80" t="str">
        <f t="shared" si="3"/>
        <v>M</v>
      </c>
      <c r="H80" s="7"/>
    </row>
    <row r="81" spans="3:12" x14ac:dyDescent="0.25">
      <c r="C81">
        <v>78</v>
      </c>
      <c r="D81" t="str">
        <f t="shared" si="3"/>
        <v>N</v>
      </c>
      <c r="H81" s="7"/>
    </row>
    <row r="82" spans="3:12" x14ac:dyDescent="0.25">
      <c r="C82">
        <v>79</v>
      </c>
      <c r="D82" t="str">
        <f t="shared" si="3"/>
        <v>O</v>
      </c>
    </row>
    <row r="83" spans="3:12" x14ac:dyDescent="0.25">
      <c r="C83">
        <v>80</v>
      </c>
      <c r="D83" t="str">
        <f t="shared" si="3"/>
        <v>P</v>
      </c>
      <c r="E83" t="s">
        <v>179</v>
      </c>
    </row>
    <row r="84" spans="3:12" x14ac:dyDescent="0.25">
      <c r="C84">
        <v>81</v>
      </c>
      <c r="D84" t="str">
        <f t="shared" si="3"/>
        <v>Q</v>
      </c>
    </row>
    <row r="85" spans="3:12" x14ac:dyDescent="0.25">
      <c r="C85">
        <v>82</v>
      </c>
      <c r="D85" t="str">
        <f t="shared" si="3"/>
        <v>R</v>
      </c>
      <c r="E85" t="s">
        <v>96</v>
      </c>
      <c r="H85">
        <f>LEN(E85)</f>
        <v>15</v>
      </c>
    </row>
    <row r="86" spans="3:12" x14ac:dyDescent="0.25">
      <c r="C86">
        <v>83</v>
      </c>
      <c r="D86" t="str">
        <f t="shared" si="3"/>
        <v>S</v>
      </c>
    </row>
    <row r="87" spans="3:12" x14ac:dyDescent="0.25">
      <c r="C87">
        <v>84</v>
      </c>
      <c r="D87" t="str">
        <f t="shared" si="3"/>
        <v>T</v>
      </c>
      <c r="H87" t="s">
        <v>179</v>
      </c>
      <c r="I87" t="s">
        <v>180</v>
      </c>
      <c r="J87">
        <f>COUNTIF(I88:I93,I88)</f>
        <v>3</v>
      </c>
    </row>
    <row r="88" spans="3:12" x14ac:dyDescent="0.25">
      <c r="C88">
        <v>85</v>
      </c>
      <c r="D88" t="str">
        <f t="shared" si="3"/>
        <v>U</v>
      </c>
      <c r="E88" t="s">
        <v>87</v>
      </c>
      <c r="F88">
        <f>COUNTIF(E88:E93,"nino")</f>
        <v>1</v>
      </c>
      <c r="H88">
        <f>LEN(E88)</f>
        <v>4</v>
      </c>
      <c r="I88" t="str">
        <f>TRIM(E88)</f>
        <v>nino</v>
      </c>
      <c r="K88" t="s">
        <v>211</v>
      </c>
      <c r="L88" t="str">
        <f>TRIM(K88)</f>
        <v>computer center</v>
      </c>
    </row>
    <row r="89" spans="3:12" x14ac:dyDescent="0.25">
      <c r="C89">
        <v>86</v>
      </c>
      <c r="D89" t="str">
        <f t="shared" si="3"/>
        <v>V</v>
      </c>
      <c r="E89" t="s">
        <v>88</v>
      </c>
      <c r="H89">
        <f t="shared" ref="H89:H93" si="4">LEN(E89)</f>
        <v>4</v>
      </c>
      <c r="I89" t="str">
        <f>TRIM(E89)</f>
        <v>maka</v>
      </c>
    </row>
    <row r="90" spans="3:12" x14ac:dyDescent="0.25">
      <c r="C90">
        <v>87</v>
      </c>
      <c r="D90" t="str">
        <f t="shared" si="3"/>
        <v>W</v>
      </c>
      <c r="E90" t="s">
        <v>89</v>
      </c>
      <c r="H90">
        <f t="shared" si="4"/>
        <v>3</v>
      </c>
      <c r="I90" t="str">
        <f>TRIM(E90)</f>
        <v>eka</v>
      </c>
    </row>
    <row r="91" spans="3:12" x14ac:dyDescent="0.25">
      <c r="C91">
        <v>88</v>
      </c>
      <c r="D91" t="str">
        <f t="shared" si="3"/>
        <v>X</v>
      </c>
      <c r="E91" t="s">
        <v>266</v>
      </c>
      <c r="H91">
        <f t="shared" si="4"/>
        <v>6</v>
      </c>
      <c r="I91" t="str">
        <f>TRIM(E91)</f>
        <v>nino</v>
      </c>
    </row>
    <row r="92" spans="3:12" x14ac:dyDescent="0.25">
      <c r="C92">
        <v>89</v>
      </c>
      <c r="D92" t="str">
        <f t="shared" si="3"/>
        <v>Y</v>
      </c>
      <c r="E92" t="s">
        <v>266</v>
      </c>
      <c r="H92">
        <f t="shared" si="4"/>
        <v>6</v>
      </c>
      <c r="I92" t="str">
        <f>TRIM(E92)</f>
        <v>nino</v>
      </c>
    </row>
    <row r="93" spans="3:12" x14ac:dyDescent="0.25">
      <c r="C93">
        <v>90</v>
      </c>
      <c r="D93" t="str">
        <f t="shared" si="3"/>
        <v>Z</v>
      </c>
      <c r="E93" t="s">
        <v>90</v>
      </c>
      <c r="H93">
        <f t="shared" si="4"/>
        <v>3</v>
      </c>
      <c r="I93" t="str">
        <f>TRIM(E93)</f>
        <v>ilo</v>
      </c>
    </row>
    <row r="94" spans="3:12" x14ac:dyDescent="0.25">
      <c r="C94">
        <v>91</v>
      </c>
      <c r="D94" t="str">
        <f t="shared" si="3"/>
        <v>[</v>
      </c>
      <c r="I94" t="str">
        <f>TRIM(E94)</f>
        <v/>
      </c>
    </row>
    <row r="95" spans="3:12" x14ac:dyDescent="0.25">
      <c r="C95">
        <v>92</v>
      </c>
      <c r="D95" t="str">
        <f t="shared" si="3"/>
        <v>\</v>
      </c>
      <c r="I95" t="str">
        <f>TRIM(E95)</f>
        <v/>
      </c>
    </row>
    <row r="96" spans="3:12" x14ac:dyDescent="0.25">
      <c r="C96">
        <v>93</v>
      </c>
      <c r="D96" t="str">
        <f t="shared" si="3"/>
        <v>]</v>
      </c>
      <c r="E96" t="s">
        <v>203</v>
      </c>
      <c r="I96" t="str">
        <f>TRIM(E96)</f>
        <v>find</v>
      </c>
    </row>
    <row r="97" spans="3:9" x14ac:dyDescent="0.25">
      <c r="C97">
        <v>94</v>
      </c>
      <c r="D97" t="str">
        <f t="shared" si="3"/>
        <v>^</v>
      </c>
      <c r="E97" t="s">
        <v>202</v>
      </c>
      <c r="I97" t="str">
        <f>TRIM(E97)</f>
        <v>search</v>
      </c>
    </row>
    <row r="98" spans="3:9" x14ac:dyDescent="0.25">
      <c r="C98">
        <v>95</v>
      </c>
      <c r="D98" t="str">
        <f t="shared" si="3"/>
        <v>_</v>
      </c>
      <c r="I98" t="str">
        <f>TRIM(E98)</f>
        <v/>
      </c>
    </row>
    <row r="99" spans="3:9" x14ac:dyDescent="0.25">
      <c r="C99">
        <v>96</v>
      </c>
      <c r="D99" t="str">
        <f t="shared" si="3"/>
        <v>`</v>
      </c>
      <c r="I99" t="str">
        <f>TRIM(E99)</f>
        <v/>
      </c>
    </row>
    <row r="100" spans="3:9" x14ac:dyDescent="0.25">
      <c r="C100">
        <v>97</v>
      </c>
      <c r="D100" t="str">
        <f t="shared" si="3"/>
        <v>a</v>
      </c>
      <c r="E100" t="s">
        <v>96</v>
      </c>
      <c r="I100" t="str">
        <f>TRIM(E100)</f>
        <v>computer center</v>
      </c>
    </row>
    <row r="101" spans="3:9" x14ac:dyDescent="0.25">
      <c r="C101">
        <v>98</v>
      </c>
      <c r="D101" t="str">
        <f t="shared" si="3"/>
        <v>b</v>
      </c>
      <c r="E101" t="s">
        <v>159</v>
      </c>
      <c r="I101" t="str">
        <f>TRIM(E101)</f>
        <v>Computer Center</v>
      </c>
    </row>
    <row r="102" spans="3:9" x14ac:dyDescent="0.25">
      <c r="C102">
        <v>99</v>
      </c>
      <c r="D102" t="str">
        <f t="shared" si="3"/>
        <v>c</v>
      </c>
      <c r="H102" t="e">
        <f>FIND("C",E100,1)</f>
        <v>#VALUE!</v>
      </c>
      <c r="I102" t="str">
        <f>TRIM(E102)</f>
        <v/>
      </c>
    </row>
    <row r="103" spans="3:9" x14ac:dyDescent="0.25">
      <c r="C103">
        <v>100</v>
      </c>
      <c r="D103" t="str">
        <f t="shared" si="3"/>
        <v>d</v>
      </c>
      <c r="H103">
        <f>SEARCH("c",E101,1)</f>
        <v>1</v>
      </c>
      <c r="I103" t="str">
        <f>TRIM(E103)</f>
        <v/>
      </c>
    </row>
    <row r="104" spans="3:9" x14ac:dyDescent="0.25">
      <c r="C104">
        <v>101</v>
      </c>
      <c r="D104" t="str">
        <f t="shared" si="3"/>
        <v>e</v>
      </c>
      <c r="E104" t="s">
        <v>271</v>
      </c>
      <c r="I104" t="str">
        <f>TRIM(E104)</f>
        <v>saxelebi</v>
      </c>
    </row>
    <row r="105" spans="3:9" x14ac:dyDescent="0.25">
      <c r="C105">
        <v>102</v>
      </c>
      <c r="D105" t="str">
        <f t="shared" si="3"/>
        <v>f</v>
      </c>
      <c r="E105" t="s">
        <v>269</v>
      </c>
      <c r="F105" t="str">
        <f>LEFT(E105,FIND(" ",E105,1)-1)</f>
        <v>eka</v>
      </c>
      <c r="I105" t="str">
        <f>TRIM(E105)</f>
        <v>eka gdfgfdg</v>
      </c>
    </row>
    <row r="106" spans="3:9" x14ac:dyDescent="0.25">
      <c r="C106">
        <v>103</v>
      </c>
      <c r="D106" t="str">
        <f t="shared" si="3"/>
        <v>g</v>
      </c>
      <c r="E106" t="s">
        <v>270</v>
      </c>
      <c r="F106" t="str">
        <f t="shared" ref="F106:F108" si="5">LEFT(E106,FIND(" ",E106,1)-1)</f>
        <v>manana</v>
      </c>
      <c r="I106" t="str">
        <f>TRIM(E106)</f>
        <v>manana gdfgfdgf</v>
      </c>
    </row>
    <row r="107" spans="3:9" x14ac:dyDescent="0.25">
      <c r="C107">
        <v>104</v>
      </c>
      <c r="D107" t="str">
        <f t="shared" si="3"/>
        <v>h</v>
      </c>
      <c r="E107" t="s">
        <v>267</v>
      </c>
      <c r="F107" t="str">
        <f t="shared" si="5"/>
        <v>lia</v>
      </c>
      <c r="I107" t="str">
        <f>TRIM(E107)</f>
        <v>lia dfgdfgfdgfd</v>
      </c>
    </row>
    <row r="108" spans="3:9" x14ac:dyDescent="0.25">
      <c r="C108">
        <v>105</v>
      </c>
      <c r="D108" t="str">
        <f t="shared" si="3"/>
        <v>i</v>
      </c>
      <c r="E108" t="s">
        <v>268</v>
      </c>
      <c r="F108" t="str">
        <f t="shared" si="5"/>
        <v>ekaterine</v>
      </c>
      <c r="I108" t="str">
        <f>TRIM(E108)</f>
        <v>ekaterine gdgfd</v>
      </c>
    </row>
    <row r="109" spans="3:9" x14ac:dyDescent="0.25">
      <c r="C109">
        <v>106</v>
      </c>
      <c r="D109" t="str">
        <f t="shared" si="3"/>
        <v>j</v>
      </c>
      <c r="I109" t="str">
        <f>TRIM(E109)</f>
        <v/>
      </c>
    </row>
    <row r="110" spans="3:9" x14ac:dyDescent="0.25">
      <c r="C110">
        <v>107</v>
      </c>
      <c r="D110" t="str">
        <f t="shared" si="3"/>
        <v>k</v>
      </c>
      <c r="I110" t="str">
        <f>TRIM(E110)</f>
        <v/>
      </c>
    </row>
    <row r="111" spans="3:9" x14ac:dyDescent="0.25">
      <c r="C111">
        <v>108</v>
      </c>
      <c r="D111" t="str">
        <f t="shared" si="3"/>
        <v>l</v>
      </c>
      <c r="E111" t="s">
        <v>272</v>
      </c>
      <c r="I111" t="str">
        <f>TRIM(E111)</f>
        <v>gavri</v>
      </c>
    </row>
    <row r="112" spans="3:9" x14ac:dyDescent="0.25">
      <c r="C112">
        <v>109</v>
      </c>
      <c r="D112" t="str">
        <f t="shared" si="3"/>
        <v>m</v>
      </c>
      <c r="E112" t="s">
        <v>269</v>
      </c>
      <c r="F112" t="str">
        <f>RIGHT(E112,LEN(E112)-FIND(" ",E112,1))</f>
        <v>gdfgfdg</v>
      </c>
      <c r="I112" t="str">
        <f>TRIM(E112)</f>
        <v>eka gdfgfdg</v>
      </c>
    </row>
    <row r="113" spans="3:10" x14ac:dyDescent="0.25">
      <c r="C113">
        <v>110</v>
      </c>
      <c r="D113" t="str">
        <f t="shared" si="3"/>
        <v>n</v>
      </c>
      <c r="E113" t="s">
        <v>270</v>
      </c>
      <c r="F113" t="str">
        <f t="shared" ref="F113:F115" si="6">RIGHT(E113,LEN(E113)-FIND(" ",E113,1))</f>
        <v xml:space="preserve"> gdfgfdgf</v>
      </c>
      <c r="I113" t="str">
        <f>TRIM(E113)</f>
        <v>manana gdfgfdgf</v>
      </c>
    </row>
    <row r="114" spans="3:10" x14ac:dyDescent="0.25">
      <c r="C114">
        <v>111</v>
      </c>
      <c r="D114" t="str">
        <f t="shared" si="3"/>
        <v>o</v>
      </c>
      <c r="E114" t="s">
        <v>267</v>
      </c>
      <c r="F114" t="str">
        <f t="shared" si="6"/>
        <v>dfgdfgfdgfd</v>
      </c>
      <c r="I114" t="str">
        <f>TRIM(E114)</f>
        <v>lia dfgdfgfdgfd</v>
      </c>
    </row>
    <row r="115" spans="3:10" x14ac:dyDescent="0.25">
      <c r="C115">
        <v>112</v>
      </c>
      <c r="D115" t="str">
        <f t="shared" si="3"/>
        <v>p</v>
      </c>
      <c r="E115" t="s">
        <v>268</v>
      </c>
      <c r="F115" t="str">
        <f t="shared" si="6"/>
        <v>gdgfd</v>
      </c>
      <c r="I115" t="str">
        <f>TRIM(E115)</f>
        <v>ekaterine gdgfd</v>
      </c>
    </row>
    <row r="116" spans="3:10" x14ac:dyDescent="0.25">
      <c r="C116">
        <v>113</v>
      </c>
      <c r="D116" t="str">
        <f t="shared" si="3"/>
        <v>q</v>
      </c>
      <c r="I116" t="str">
        <f>TRIM(E116)</f>
        <v/>
      </c>
    </row>
    <row r="117" spans="3:10" ht="18.75" x14ac:dyDescent="0.3">
      <c r="C117">
        <v>114</v>
      </c>
      <c r="D117" t="str">
        <f t="shared" si="3"/>
        <v>r</v>
      </c>
      <c r="H117" s="20" t="s">
        <v>273</v>
      </c>
      <c r="I117" t="str">
        <f>TRIM(E117)</f>
        <v/>
      </c>
    </row>
    <row r="118" spans="3:10" x14ac:dyDescent="0.25">
      <c r="C118">
        <v>115</v>
      </c>
      <c r="D118" t="str">
        <f t="shared" si="3"/>
        <v>s</v>
      </c>
      <c r="E118" t="s">
        <v>274</v>
      </c>
      <c r="I118" t="str">
        <f>TRIM(E118)</f>
        <v>სახელი A, გვარი B</v>
      </c>
    </row>
    <row r="119" spans="3:10" x14ac:dyDescent="0.25">
      <c r="C119">
        <v>116</v>
      </c>
      <c r="D119" t="str">
        <f t="shared" si="3"/>
        <v>t</v>
      </c>
      <c r="E119" s="7" t="s">
        <v>275</v>
      </c>
      <c r="I119" t="str">
        <f>TRIM(E119)</f>
        <v>Ajhjhb Bkjk</v>
      </c>
    </row>
    <row r="120" spans="3:10" x14ac:dyDescent="0.25">
      <c r="C120">
        <v>117</v>
      </c>
      <c r="D120" t="str">
        <f t="shared" si="3"/>
        <v>u</v>
      </c>
      <c r="E120" s="7"/>
      <c r="H120" s="21" t="s">
        <v>276</v>
      </c>
      <c r="I120" s="21"/>
      <c r="J120" s="21"/>
    </row>
    <row r="121" spans="3:10" x14ac:dyDescent="0.25">
      <c r="C121">
        <v>118</v>
      </c>
      <c r="D121" t="str">
        <f t="shared" si="3"/>
        <v>v</v>
      </c>
      <c r="E121" s="7"/>
      <c r="I121" t="str">
        <f>TRIM(E121)</f>
        <v/>
      </c>
    </row>
    <row r="122" spans="3:10" x14ac:dyDescent="0.25">
      <c r="C122">
        <v>119</v>
      </c>
      <c r="D122" t="str">
        <f t="shared" si="3"/>
        <v>w</v>
      </c>
      <c r="E122" s="7"/>
      <c r="I122" t="str">
        <f>TRIM(E122)</f>
        <v/>
      </c>
    </row>
    <row r="123" spans="3:10" x14ac:dyDescent="0.25">
      <c r="C123">
        <v>120</v>
      </c>
      <c r="D123" t="str">
        <f t="shared" si="3"/>
        <v>x</v>
      </c>
      <c r="E123" s="7"/>
      <c r="I123" t="str">
        <f>TRIM(E123)</f>
        <v/>
      </c>
    </row>
    <row r="124" spans="3:10" x14ac:dyDescent="0.25">
      <c r="C124">
        <v>121</v>
      </c>
      <c r="D124" t="str">
        <f t="shared" si="3"/>
        <v>y</v>
      </c>
      <c r="E124" s="7"/>
      <c r="I124" t="str">
        <f>TRIM(E124)</f>
        <v/>
      </c>
    </row>
    <row r="125" spans="3:10" x14ac:dyDescent="0.25">
      <c r="C125">
        <v>122</v>
      </c>
      <c r="D125" t="str">
        <f t="shared" si="3"/>
        <v>z</v>
      </c>
      <c r="I125" t="str">
        <f>TRIM(E125)</f>
        <v/>
      </c>
    </row>
    <row r="126" spans="3:10" x14ac:dyDescent="0.25">
      <c r="C126">
        <v>123</v>
      </c>
      <c r="D126" t="str">
        <f t="shared" si="3"/>
        <v>{</v>
      </c>
      <c r="I126" t="str">
        <f>TRIM(E126)</f>
        <v/>
      </c>
    </row>
    <row r="127" spans="3:10" x14ac:dyDescent="0.25">
      <c r="C127">
        <v>124</v>
      </c>
      <c r="D127" t="str">
        <f t="shared" si="3"/>
        <v>|</v>
      </c>
      <c r="I127" t="str">
        <f>TRIM(E127)</f>
        <v/>
      </c>
    </row>
    <row r="128" spans="3:10" x14ac:dyDescent="0.25">
      <c r="C128">
        <v>125</v>
      </c>
      <c r="D128" t="str">
        <f t="shared" si="3"/>
        <v>}</v>
      </c>
      <c r="I128" t="str">
        <f>TRIM(E128)</f>
        <v/>
      </c>
    </row>
    <row r="129" spans="3:9" x14ac:dyDescent="0.25">
      <c r="C129">
        <v>126</v>
      </c>
      <c r="D129" t="str">
        <f t="shared" si="3"/>
        <v>~</v>
      </c>
      <c r="E129" t="s">
        <v>277</v>
      </c>
      <c r="I129" t="str">
        <f>TRIM(E129)</f>
        <v>replace</v>
      </c>
    </row>
    <row r="130" spans="3:9" x14ac:dyDescent="0.25">
      <c r="C130">
        <v>127</v>
      </c>
      <c r="D130" t="str">
        <f t="shared" si="3"/>
        <v></v>
      </c>
      <c r="E130" t="s">
        <v>96</v>
      </c>
      <c r="H130" t="str">
        <f>REPLACE(E130,10,5,"asdfg")</f>
        <v>computer asdfgr</v>
      </c>
    </row>
    <row r="131" spans="3:9" x14ac:dyDescent="0.25">
      <c r="C131">
        <v>128</v>
      </c>
      <c r="D131" t="str">
        <f t="shared" si="3"/>
        <v>€</v>
      </c>
      <c r="H131" t="str">
        <f>SUBSTITUTE(E130,"center","cours")</f>
        <v>computer cours</v>
      </c>
      <c r="I131" t="str">
        <f>TRIM(E131)</f>
        <v/>
      </c>
    </row>
    <row r="132" spans="3:9" x14ac:dyDescent="0.25">
      <c r="C132">
        <v>129</v>
      </c>
      <c r="D132" t="str">
        <f t="shared" si="3"/>
        <v></v>
      </c>
      <c r="I132" t="str">
        <f>TRIM(E132)</f>
        <v/>
      </c>
    </row>
    <row r="133" spans="3:9" x14ac:dyDescent="0.25">
      <c r="C133">
        <v>130</v>
      </c>
      <c r="D133" t="str">
        <f t="shared" ref="D133:D196" si="7">CHAR(C133)</f>
        <v>‚</v>
      </c>
      <c r="I133" t="str">
        <f>TRIM(E133)</f>
        <v/>
      </c>
    </row>
    <row r="134" spans="3:9" x14ac:dyDescent="0.25">
      <c r="C134">
        <v>131</v>
      </c>
      <c r="D134" t="str">
        <f t="shared" si="7"/>
        <v>ƒ</v>
      </c>
      <c r="I134" t="str">
        <f>TRIM(E134)</f>
        <v/>
      </c>
    </row>
    <row r="135" spans="3:9" x14ac:dyDescent="0.25">
      <c r="C135">
        <v>132</v>
      </c>
      <c r="D135" t="str">
        <f t="shared" si="7"/>
        <v>„</v>
      </c>
      <c r="I135" t="str">
        <f>TRIM(E135)</f>
        <v/>
      </c>
    </row>
    <row r="136" spans="3:9" x14ac:dyDescent="0.25">
      <c r="C136">
        <v>133</v>
      </c>
      <c r="D136" t="str">
        <f t="shared" si="7"/>
        <v>…</v>
      </c>
      <c r="I136" t="str">
        <f>TRIM(E136)</f>
        <v/>
      </c>
    </row>
    <row r="137" spans="3:9" x14ac:dyDescent="0.25">
      <c r="C137">
        <v>134</v>
      </c>
      <c r="D137" t="str">
        <f t="shared" si="7"/>
        <v>†</v>
      </c>
      <c r="I137" t="str">
        <f>TRIM(E137)</f>
        <v/>
      </c>
    </row>
    <row r="138" spans="3:9" x14ac:dyDescent="0.25">
      <c r="C138">
        <v>135</v>
      </c>
      <c r="D138" t="str">
        <f t="shared" si="7"/>
        <v>‡</v>
      </c>
      <c r="I138" t="str">
        <f>TRIM(E138)</f>
        <v/>
      </c>
    </row>
    <row r="139" spans="3:9" x14ac:dyDescent="0.25">
      <c r="C139">
        <v>136</v>
      </c>
      <c r="D139" t="str">
        <f t="shared" si="7"/>
        <v>ˆ</v>
      </c>
      <c r="I139" t="str">
        <f>TRIM(E139)</f>
        <v/>
      </c>
    </row>
    <row r="140" spans="3:9" x14ac:dyDescent="0.25">
      <c r="C140">
        <v>137</v>
      </c>
      <c r="D140" t="str">
        <f t="shared" si="7"/>
        <v>‰</v>
      </c>
      <c r="I140" t="str">
        <f>TRIM(E140)</f>
        <v/>
      </c>
    </row>
    <row r="141" spans="3:9" x14ac:dyDescent="0.25">
      <c r="C141">
        <v>138</v>
      </c>
      <c r="D141" t="str">
        <f t="shared" si="7"/>
        <v>Š</v>
      </c>
      <c r="I141" t="str">
        <f>TRIM(E141)</f>
        <v/>
      </c>
    </row>
    <row r="142" spans="3:9" x14ac:dyDescent="0.25">
      <c r="C142">
        <v>139</v>
      </c>
      <c r="D142" t="str">
        <f t="shared" si="7"/>
        <v>‹</v>
      </c>
      <c r="I142" t="str">
        <f>TRIM(E142)</f>
        <v/>
      </c>
    </row>
    <row r="143" spans="3:9" x14ac:dyDescent="0.25">
      <c r="C143">
        <v>140</v>
      </c>
      <c r="D143" t="str">
        <f t="shared" si="7"/>
        <v>Œ</v>
      </c>
      <c r="I143" t="str">
        <f>TRIM(E143)</f>
        <v/>
      </c>
    </row>
    <row r="144" spans="3:9" x14ac:dyDescent="0.25">
      <c r="C144">
        <v>141</v>
      </c>
      <c r="D144" t="str">
        <f t="shared" si="7"/>
        <v></v>
      </c>
      <c r="I144" t="str">
        <f>TRIM(E144)</f>
        <v/>
      </c>
    </row>
    <row r="145" spans="3:9" x14ac:dyDescent="0.25">
      <c r="C145">
        <v>142</v>
      </c>
      <c r="D145" t="str">
        <f t="shared" si="7"/>
        <v>Ž</v>
      </c>
      <c r="I145" t="str">
        <f>TRIM(E145)</f>
        <v/>
      </c>
    </row>
    <row r="146" spans="3:9" x14ac:dyDescent="0.25">
      <c r="C146">
        <v>143</v>
      </c>
      <c r="D146" t="str">
        <f t="shared" si="7"/>
        <v></v>
      </c>
      <c r="E146" t="s">
        <v>162</v>
      </c>
    </row>
    <row r="147" spans="3:9" x14ac:dyDescent="0.25">
      <c r="C147">
        <v>144</v>
      </c>
      <c r="D147" t="str">
        <f t="shared" si="7"/>
        <v></v>
      </c>
      <c r="E147" s="22" t="s">
        <v>278</v>
      </c>
      <c r="F147">
        <f>VALUE(E147)</f>
        <v>12</v>
      </c>
    </row>
    <row r="148" spans="3:9" x14ac:dyDescent="0.25">
      <c r="C148">
        <v>145</v>
      </c>
      <c r="D148" t="str">
        <f t="shared" si="7"/>
        <v>‘</v>
      </c>
      <c r="E148" s="22" t="s">
        <v>279</v>
      </c>
      <c r="F148">
        <f t="shared" ref="F148:F154" si="8">VALUE(E148)</f>
        <v>14</v>
      </c>
    </row>
    <row r="149" spans="3:9" x14ac:dyDescent="0.25">
      <c r="C149">
        <v>146</v>
      </c>
      <c r="D149" t="str">
        <f t="shared" si="7"/>
        <v>’</v>
      </c>
      <c r="E149" s="22" t="s">
        <v>279</v>
      </c>
      <c r="F149">
        <f t="shared" si="8"/>
        <v>14</v>
      </c>
    </row>
    <row r="150" spans="3:9" x14ac:dyDescent="0.25">
      <c r="C150">
        <v>147</v>
      </c>
      <c r="D150" t="str">
        <f t="shared" si="7"/>
        <v>“</v>
      </c>
      <c r="E150" s="22" t="s">
        <v>280</v>
      </c>
      <c r="F150">
        <f t="shared" si="8"/>
        <v>17</v>
      </c>
    </row>
    <row r="151" spans="3:9" x14ac:dyDescent="0.25">
      <c r="C151">
        <v>148</v>
      </c>
      <c r="D151" t="str">
        <f t="shared" si="7"/>
        <v>”</v>
      </c>
      <c r="E151" s="22"/>
      <c r="F151">
        <f t="shared" si="8"/>
        <v>0</v>
      </c>
      <c r="I151" t="str">
        <f>TRIM(E151)</f>
        <v/>
      </c>
    </row>
    <row r="152" spans="3:9" x14ac:dyDescent="0.25">
      <c r="C152">
        <v>149</v>
      </c>
      <c r="D152" t="str">
        <f t="shared" si="7"/>
        <v>•</v>
      </c>
      <c r="E152" s="22"/>
      <c r="F152">
        <f t="shared" si="8"/>
        <v>0</v>
      </c>
      <c r="I152" t="str">
        <f>TRIM(E152)</f>
        <v/>
      </c>
    </row>
    <row r="153" spans="3:9" x14ac:dyDescent="0.25">
      <c r="C153">
        <v>150</v>
      </c>
      <c r="D153" t="str">
        <f t="shared" si="7"/>
        <v>–</v>
      </c>
      <c r="E153" s="22"/>
      <c r="F153">
        <f t="shared" si="8"/>
        <v>0</v>
      </c>
      <c r="I153" t="str">
        <f t="shared" ref="I153:I216" si="9">TRIM(E153)</f>
        <v/>
      </c>
    </row>
    <row r="154" spans="3:9" x14ac:dyDescent="0.25">
      <c r="C154">
        <v>151</v>
      </c>
      <c r="D154" t="str">
        <f t="shared" si="7"/>
        <v>—</v>
      </c>
      <c r="E154" s="22"/>
      <c r="F154">
        <f t="shared" si="8"/>
        <v>0</v>
      </c>
      <c r="I154" t="str">
        <f t="shared" si="9"/>
        <v/>
      </c>
    </row>
    <row r="155" spans="3:9" x14ac:dyDescent="0.25">
      <c r="C155">
        <v>152</v>
      </c>
      <c r="D155" t="str">
        <f t="shared" si="7"/>
        <v>˜</v>
      </c>
      <c r="I155" t="str">
        <f t="shared" si="9"/>
        <v/>
      </c>
    </row>
    <row r="156" spans="3:9" x14ac:dyDescent="0.25">
      <c r="C156">
        <v>153</v>
      </c>
      <c r="D156" t="str">
        <f t="shared" si="7"/>
        <v>™</v>
      </c>
      <c r="I156" t="str">
        <f t="shared" si="9"/>
        <v/>
      </c>
    </row>
    <row r="157" spans="3:9" x14ac:dyDescent="0.25">
      <c r="C157">
        <v>154</v>
      </c>
      <c r="D157" t="str">
        <f t="shared" si="7"/>
        <v>š</v>
      </c>
      <c r="E157" t="s">
        <v>281</v>
      </c>
      <c r="F157" t="str">
        <f>SUBSTITUTE(E157,".",",")</f>
        <v>123,454</v>
      </c>
      <c r="G157" t="b">
        <f>ISNUMBER(F157)</f>
        <v>0</v>
      </c>
      <c r="H157">
        <f>VALUE(F157)</f>
        <v>123.45399999999999</v>
      </c>
      <c r="I157" t="str">
        <f t="shared" si="9"/>
        <v>123.454</v>
      </c>
    </row>
    <row r="158" spans="3:9" x14ac:dyDescent="0.25">
      <c r="C158">
        <v>155</v>
      </c>
      <c r="D158" t="str">
        <f t="shared" si="7"/>
        <v>›</v>
      </c>
      <c r="E158" t="s">
        <v>282</v>
      </c>
      <c r="F158" t="str">
        <f t="shared" ref="F158:F159" si="10">SUBSTITUTE(E158,".",",")</f>
        <v>1254,478</v>
      </c>
      <c r="H158">
        <f t="shared" ref="H158:H159" si="11">VALUE(F158)</f>
        <v>1254.4780000000001</v>
      </c>
      <c r="I158" t="str">
        <f t="shared" si="9"/>
        <v>1254.478</v>
      </c>
    </row>
    <row r="159" spans="3:9" x14ac:dyDescent="0.25">
      <c r="C159">
        <v>156</v>
      </c>
      <c r="D159" t="str">
        <f t="shared" si="7"/>
        <v>œ</v>
      </c>
      <c r="E159" t="s">
        <v>283</v>
      </c>
      <c r="F159" t="str">
        <f t="shared" si="10"/>
        <v>145,789</v>
      </c>
      <c r="H159">
        <f t="shared" si="11"/>
        <v>145.78899999999999</v>
      </c>
      <c r="I159" t="str">
        <f t="shared" si="9"/>
        <v>145.789</v>
      </c>
    </row>
    <row r="160" spans="3:9" x14ac:dyDescent="0.25">
      <c r="C160">
        <v>157</v>
      </c>
      <c r="D160" t="str">
        <f t="shared" si="7"/>
        <v></v>
      </c>
      <c r="F160">
        <f>SUM(F147:F159)</f>
        <v>57</v>
      </c>
      <c r="H160">
        <f>SUM(H157:H159)</f>
        <v>1523.721</v>
      </c>
      <c r="I160" t="str">
        <f t="shared" si="9"/>
        <v/>
      </c>
    </row>
    <row r="161" spans="3:9" x14ac:dyDescent="0.25">
      <c r="C161">
        <v>158</v>
      </c>
      <c r="D161" t="str">
        <f t="shared" si="7"/>
        <v>ž</v>
      </c>
      <c r="I161" t="str">
        <f t="shared" si="9"/>
        <v/>
      </c>
    </row>
    <row r="162" spans="3:9" x14ac:dyDescent="0.25">
      <c r="C162">
        <v>159</v>
      </c>
      <c r="D162" t="str">
        <f t="shared" si="7"/>
        <v>Ÿ</v>
      </c>
      <c r="F162" t="s">
        <v>284</v>
      </c>
      <c r="G162" t="str">
        <f>SUBSTITUTE(F162," ",":")</f>
        <v>14:45</v>
      </c>
      <c r="I162" t="str">
        <f t="shared" si="9"/>
        <v/>
      </c>
    </row>
    <row r="163" spans="3:9" x14ac:dyDescent="0.25">
      <c r="C163">
        <v>160</v>
      </c>
      <c r="D163" t="str">
        <f t="shared" si="7"/>
        <v> </v>
      </c>
      <c r="F163" t="s">
        <v>285</v>
      </c>
      <c r="G163" t="str">
        <f>SUBSTITUTE(F163," ",":")</f>
        <v>18:30</v>
      </c>
      <c r="I163" t="str">
        <f t="shared" si="9"/>
        <v/>
      </c>
    </row>
    <row r="164" spans="3:9" x14ac:dyDescent="0.25">
      <c r="C164">
        <v>161</v>
      </c>
      <c r="D164" t="str">
        <f t="shared" si="7"/>
        <v>¡</v>
      </c>
      <c r="I164" t="str">
        <f t="shared" si="9"/>
        <v/>
      </c>
    </row>
    <row r="165" spans="3:9" x14ac:dyDescent="0.25">
      <c r="C165">
        <v>162</v>
      </c>
      <c r="D165" t="str">
        <f t="shared" si="7"/>
        <v>¢</v>
      </c>
      <c r="G165" s="18">
        <f>G163-G162</f>
        <v>0.15625</v>
      </c>
      <c r="I165" t="str">
        <f t="shared" si="9"/>
        <v/>
      </c>
    </row>
    <row r="166" spans="3:9" x14ac:dyDescent="0.25">
      <c r="C166">
        <v>163</v>
      </c>
      <c r="D166" t="str">
        <f t="shared" si="7"/>
        <v>£</v>
      </c>
      <c r="E166">
        <v>1</v>
      </c>
      <c r="F166" t="s">
        <v>286</v>
      </c>
      <c r="G166" t="s">
        <v>224</v>
      </c>
      <c r="I166" t="str">
        <f>TRIM(F166)</f>
        <v>Semosavali</v>
      </c>
    </row>
    <row r="167" spans="3:9" x14ac:dyDescent="0.25">
      <c r="C167">
        <v>164</v>
      </c>
      <c r="D167" t="str">
        <f t="shared" si="7"/>
        <v>¤</v>
      </c>
      <c r="E167">
        <v>2</v>
      </c>
      <c r="F167">
        <v>123</v>
      </c>
      <c r="G167" t="str">
        <f>T(F167)</f>
        <v/>
      </c>
      <c r="I167" t="str">
        <f>TRIM(F167)</f>
        <v>123</v>
      </c>
    </row>
    <row r="168" spans="3:9" x14ac:dyDescent="0.25">
      <c r="C168">
        <v>165</v>
      </c>
      <c r="D168" t="str">
        <f t="shared" si="7"/>
        <v>¥</v>
      </c>
      <c r="E168">
        <v>3</v>
      </c>
      <c r="F168">
        <v>46</v>
      </c>
      <c r="G168" t="str">
        <f t="shared" ref="G168:G177" si="12">T(F168)</f>
        <v/>
      </c>
      <c r="I168" t="str">
        <f>TRIM(F168)</f>
        <v>46</v>
      </c>
    </row>
    <row r="169" spans="3:9" x14ac:dyDescent="0.25">
      <c r="C169">
        <v>166</v>
      </c>
      <c r="D169" t="str">
        <f t="shared" si="7"/>
        <v>¦</v>
      </c>
      <c r="E169">
        <v>4</v>
      </c>
      <c r="F169" t="s">
        <v>287</v>
      </c>
      <c r="G169" t="str">
        <f t="shared" si="12"/>
        <v>ar dafiqsirda</v>
      </c>
      <c r="I169" t="str">
        <f>TRIM(F169)</f>
        <v>ar dafiqsirda</v>
      </c>
    </row>
    <row r="170" spans="3:9" x14ac:dyDescent="0.25">
      <c r="C170">
        <v>167</v>
      </c>
      <c r="D170" t="str">
        <f t="shared" si="7"/>
        <v>§</v>
      </c>
      <c r="E170">
        <v>5</v>
      </c>
      <c r="F170">
        <v>789</v>
      </c>
      <c r="G170" t="str">
        <f t="shared" si="12"/>
        <v/>
      </c>
      <c r="I170" t="str">
        <f>TRIM(F170)</f>
        <v>789</v>
      </c>
    </row>
    <row r="171" spans="3:9" x14ac:dyDescent="0.25">
      <c r="C171">
        <v>168</v>
      </c>
      <c r="D171" t="str">
        <f t="shared" si="7"/>
        <v>¨</v>
      </c>
      <c r="E171">
        <v>6</v>
      </c>
      <c r="F171">
        <v>654</v>
      </c>
      <c r="G171" t="str">
        <f t="shared" si="12"/>
        <v/>
      </c>
      <c r="I171" t="str">
        <f>TRIM(F171)</f>
        <v>654</v>
      </c>
    </row>
    <row r="172" spans="3:9" x14ac:dyDescent="0.25">
      <c r="C172">
        <v>169</v>
      </c>
      <c r="D172" t="str">
        <f t="shared" si="7"/>
        <v>©</v>
      </c>
      <c r="E172">
        <v>7</v>
      </c>
      <c r="F172">
        <v>874</v>
      </c>
      <c r="G172" t="str">
        <f t="shared" si="12"/>
        <v/>
      </c>
      <c r="I172" t="str">
        <f>TRIM(F172)</f>
        <v>874</v>
      </c>
    </row>
    <row r="173" spans="3:9" x14ac:dyDescent="0.25">
      <c r="C173">
        <v>170</v>
      </c>
      <c r="D173" t="str">
        <f t="shared" si="7"/>
        <v>ª</v>
      </c>
      <c r="E173">
        <v>8</v>
      </c>
      <c r="F173" t="s">
        <v>287</v>
      </c>
      <c r="G173" t="str">
        <f t="shared" si="12"/>
        <v>ar dafiqsirda</v>
      </c>
      <c r="I173" t="str">
        <f>TRIM(F173)</f>
        <v>ar dafiqsirda</v>
      </c>
    </row>
    <row r="174" spans="3:9" x14ac:dyDescent="0.25">
      <c r="C174">
        <v>171</v>
      </c>
      <c r="D174" t="str">
        <f t="shared" si="7"/>
        <v>«</v>
      </c>
      <c r="F174" s="3">
        <v>41771</v>
      </c>
      <c r="G174" t="str">
        <f t="shared" si="12"/>
        <v/>
      </c>
      <c r="I174" t="str">
        <f t="shared" si="9"/>
        <v/>
      </c>
    </row>
    <row r="175" spans="3:9" x14ac:dyDescent="0.25">
      <c r="C175">
        <v>172</v>
      </c>
      <c r="D175" t="str">
        <f t="shared" si="7"/>
        <v>¬</v>
      </c>
      <c r="F175" s="16">
        <v>0.53125</v>
      </c>
      <c r="G175" t="str">
        <f t="shared" si="12"/>
        <v/>
      </c>
      <c r="I175" t="str">
        <f t="shared" si="9"/>
        <v/>
      </c>
    </row>
    <row r="176" spans="3:9" x14ac:dyDescent="0.25">
      <c r="C176">
        <v>173</v>
      </c>
      <c r="D176" t="str">
        <f t="shared" si="7"/>
        <v>­</v>
      </c>
      <c r="F176" t="b">
        <v>1</v>
      </c>
      <c r="G176" t="str">
        <f t="shared" si="12"/>
        <v/>
      </c>
      <c r="I176" t="str">
        <f t="shared" si="9"/>
        <v/>
      </c>
    </row>
    <row r="177" spans="3:9" x14ac:dyDescent="0.25">
      <c r="C177">
        <v>174</v>
      </c>
      <c r="D177" t="str">
        <f t="shared" si="7"/>
        <v>®</v>
      </c>
      <c r="F177" t="b">
        <v>0</v>
      </c>
      <c r="G177" t="str">
        <f t="shared" si="12"/>
        <v/>
      </c>
      <c r="I177" t="str">
        <f t="shared" si="9"/>
        <v/>
      </c>
    </row>
    <row r="178" spans="3:9" x14ac:dyDescent="0.25">
      <c r="C178">
        <v>175</v>
      </c>
      <c r="D178" t="str">
        <f t="shared" si="7"/>
        <v>¯</v>
      </c>
      <c r="I178" t="str">
        <f t="shared" si="9"/>
        <v/>
      </c>
    </row>
    <row r="179" spans="3:9" x14ac:dyDescent="0.25">
      <c r="C179">
        <v>176</v>
      </c>
      <c r="D179" t="str">
        <f t="shared" si="7"/>
        <v>°</v>
      </c>
      <c r="I179" t="str">
        <f t="shared" si="9"/>
        <v/>
      </c>
    </row>
    <row r="180" spans="3:9" x14ac:dyDescent="0.25">
      <c r="C180">
        <v>177</v>
      </c>
      <c r="D180" t="str">
        <f t="shared" si="7"/>
        <v>±</v>
      </c>
      <c r="F180">
        <v>12</v>
      </c>
      <c r="G180" t="str">
        <f>BAHTTEXT(F180)</f>
        <v>สิบสองบาทถ้วน</v>
      </c>
      <c r="I180" t="str">
        <f t="shared" si="9"/>
        <v/>
      </c>
    </row>
    <row r="181" spans="3:9" x14ac:dyDescent="0.25">
      <c r="C181">
        <v>178</v>
      </c>
      <c r="D181" t="str">
        <f t="shared" si="7"/>
        <v>²</v>
      </c>
      <c r="I181" t="str">
        <f t="shared" si="9"/>
        <v/>
      </c>
    </row>
    <row r="182" spans="3:9" x14ac:dyDescent="0.25">
      <c r="C182">
        <v>179</v>
      </c>
      <c r="D182" t="str">
        <f t="shared" si="7"/>
        <v>³</v>
      </c>
      <c r="I182" t="str">
        <f t="shared" si="9"/>
        <v/>
      </c>
    </row>
    <row r="183" spans="3:9" x14ac:dyDescent="0.25">
      <c r="C183">
        <v>180</v>
      </c>
      <c r="D183" t="str">
        <f t="shared" si="7"/>
        <v>´</v>
      </c>
      <c r="I183" t="str">
        <f t="shared" si="9"/>
        <v/>
      </c>
    </row>
    <row r="184" spans="3:9" x14ac:dyDescent="0.25">
      <c r="C184">
        <v>181</v>
      </c>
      <c r="D184" t="str">
        <f t="shared" si="7"/>
        <v>µ</v>
      </c>
      <c r="I184" t="str">
        <f t="shared" si="9"/>
        <v/>
      </c>
    </row>
    <row r="185" spans="3:9" x14ac:dyDescent="0.25">
      <c r="C185">
        <v>182</v>
      </c>
      <c r="D185" t="str">
        <f t="shared" si="7"/>
        <v>¶</v>
      </c>
      <c r="I185" t="str">
        <f>TRIM(G186)</f>
        <v>აააა</v>
      </c>
    </row>
    <row r="186" spans="3:9" x14ac:dyDescent="0.25">
      <c r="C186">
        <v>183</v>
      </c>
      <c r="D186" t="str">
        <f t="shared" si="7"/>
        <v>·</v>
      </c>
      <c r="G186" t="s">
        <v>241</v>
      </c>
      <c r="I186" t="str">
        <f>TRIM(G187)</f>
        <v>აააა</v>
      </c>
    </row>
    <row r="187" spans="3:9" x14ac:dyDescent="0.25">
      <c r="C187">
        <v>184</v>
      </c>
      <c r="D187" t="str">
        <f t="shared" si="7"/>
        <v>¸</v>
      </c>
      <c r="G187" t="s">
        <v>241</v>
      </c>
      <c r="I187" t="str">
        <f>TRIM(G188)</f>
        <v>აააა</v>
      </c>
    </row>
    <row r="188" spans="3:9" x14ac:dyDescent="0.25">
      <c r="C188">
        <v>185</v>
      </c>
      <c r="D188" t="str">
        <f t="shared" si="7"/>
        <v>¹</v>
      </c>
      <c r="G188" t="s">
        <v>241</v>
      </c>
      <c r="I188" t="str">
        <f>TRIM(G189)</f>
        <v>აააა</v>
      </c>
    </row>
    <row r="189" spans="3:9" x14ac:dyDescent="0.25">
      <c r="C189">
        <v>186</v>
      </c>
      <c r="D189" t="str">
        <f t="shared" si="7"/>
        <v>º</v>
      </c>
      <c r="G189" t="s">
        <v>241</v>
      </c>
      <c r="I189" t="str">
        <f>TRIM(G190)</f>
        <v>გგგგ</v>
      </c>
    </row>
    <row r="190" spans="3:9" x14ac:dyDescent="0.25">
      <c r="C190">
        <v>187</v>
      </c>
      <c r="D190" t="str">
        <f t="shared" si="7"/>
        <v>»</v>
      </c>
      <c r="G190" t="s">
        <v>242</v>
      </c>
      <c r="I190" t="str">
        <f>TRIM(G191)</f>
        <v>გგგგ</v>
      </c>
    </row>
    <row r="191" spans="3:9" x14ac:dyDescent="0.25">
      <c r="C191">
        <v>188</v>
      </c>
      <c r="D191" t="str">
        <f t="shared" si="7"/>
        <v>¼</v>
      </c>
      <c r="G191" t="s">
        <v>242</v>
      </c>
      <c r="I191" t="str">
        <f>TRIM(G192)</f>
        <v>დდდდ</v>
      </c>
    </row>
    <row r="192" spans="3:9" x14ac:dyDescent="0.25">
      <c r="C192">
        <v>189</v>
      </c>
      <c r="D192" t="str">
        <f t="shared" si="7"/>
        <v>½</v>
      </c>
      <c r="G192" t="s">
        <v>243</v>
      </c>
      <c r="I192" t="str">
        <f>TRIM(G193)</f>
        <v>დდდდ</v>
      </c>
    </row>
    <row r="193" spans="3:9" x14ac:dyDescent="0.25">
      <c r="C193">
        <v>190</v>
      </c>
      <c r="D193" t="str">
        <f t="shared" si="7"/>
        <v>¾</v>
      </c>
      <c r="G193" t="s">
        <v>243</v>
      </c>
      <c r="I193" t="str">
        <f>TRIM(G194)</f>
        <v>დდდდ</v>
      </c>
    </row>
    <row r="194" spans="3:9" x14ac:dyDescent="0.25">
      <c r="C194">
        <v>191</v>
      </c>
      <c r="D194" t="str">
        <f t="shared" si="7"/>
        <v>¿</v>
      </c>
      <c r="G194" t="s">
        <v>243</v>
      </c>
      <c r="I194" t="str">
        <f>TRIM(G195)</f>
        <v>ეეე</v>
      </c>
    </row>
    <row r="195" spans="3:9" x14ac:dyDescent="0.25">
      <c r="C195">
        <v>192</v>
      </c>
      <c r="D195" t="str">
        <f t="shared" si="7"/>
        <v>À</v>
      </c>
      <c r="G195" t="s">
        <v>124</v>
      </c>
      <c r="I195" t="str">
        <f>TRIM(G196)</f>
        <v>ვვვ</v>
      </c>
    </row>
    <row r="196" spans="3:9" x14ac:dyDescent="0.25">
      <c r="C196">
        <v>193</v>
      </c>
      <c r="D196" t="str">
        <f t="shared" si="7"/>
        <v>Á</v>
      </c>
      <c r="G196" t="s">
        <v>288</v>
      </c>
      <c r="I196" t="str">
        <f>TRIM(G197)</f>
        <v>ზზზზ</v>
      </c>
    </row>
    <row r="197" spans="3:9" x14ac:dyDescent="0.25">
      <c r="C197">
        <v>194</v>
      </c>
      <c r="D197" t="str">
        <f t="shared" ref="D197:D258" si="13">CHAR(C197)</f>
        <v>Â</v>
      </c>
      <c r="G197" t="s">
        <v>289</v>
      </c>
      <c r="I197" t="str">
        <f>TRIM(G198)</f>
        <v>თგდფგდფ</v>
      </c>
    </row>
    <row r="198" spans="3:9" x14ac:dyDescent="0.25">
      <c r="C198">
        <v>195</v>
      </c>
      <c r="D198" t="str">
        <f t="shared" si="13"/>
        <v>Ã</v>
      </c>
      <c r="G198" t="s">
        <v>290</v>
      </c>
      <c r="I198" t="str">
        <f>TRIM(G199)</f>
        <v>თდფგფ</v>
      </c>
    </row>
    <row r="199" spans="3:9" x14ac:dyDescent="0.25">
      <c r="C199">
        <v>196</v>
      </c>
      <c r="D199" t="str">
        <f t="shared" si="13"/>
        <v>Ä</v>
      </c>
      <c r="G199" t="s">
        <v>291</v>
      </c>
      <c r="I199" t="str">
        <f t="shared" si="9"/>
        <v/>
      </c>
    </row>
    <row r="200" spans="3:9" x14ac:dyDescent="0.25">
      <c r="C200">
        <v>197</v>
      </c>
      <c r="D200" t="str">
        <f t="shared" si="13"/>
        <v>Å</v>
      </c>
      <c r="I200" t="str">
        <f t="shared" si="9"/>
        <v/>
      </c>
    </row>
    <row r="201" spans="3:9" x14ac:dyDescent="0.25">
      <c r="C201">
        <v>198</v>
      </c>
      <c r="D201" t="str">
        <f t="shared" si="13"/>
        <v>Æ</v>
      </c>
      <c r="H201" t="s">
        <v>246</v>
      </c>
      <c r="I201" t="str">
        <f>TRIM(H201)</f>
        <v>პიარი</v>
      </c>
    </row>
    <row r="202" spans="3:9" x14ac:dyDescent="0.25">
      <c r="C202">
        <v>199</v>
      </c>
      <c r="D202" t="str">
        <f t="shared" si="13"/>
        <v>Ç</v>
      </c>
      <c r="H202" t="s">
        <v>249</v>
      </c>
      <c r="I202" t="str">
        <f>TRIM(H202)</f>
        <v>მარკეტინგი</v>
      </c>
    </row>
    <row r="203" spans="3:9" x14ac:dyDescent="0.25">
      <c r="C203">
        <v>200</v>
      </c>
      <c r="D203" t="str">
        <f t="shared" si="13"/>
        <v>È</v>
      </c>
      <c r="H203" t="s">
        <v>292</v>
      </c>
      <c r="I203" t="str">
        <f>TRIM(H203)</f>
        <v>კადრები</v>
      </c>
    </row>
    <row r="204" spans="3:9" x14ac:dyDescent="0.25">
      <c r="C204">
        <v>201</v>
      </c>
      <c r="D204" t="str">
        <f t="shared" si="13"/>
        <v>É</v>
      </c>
      <c r="H204" t="s">
        <v>248</v>
      </c>
      <c r="I204" t="str">
        <f>TRIM(H204)</f>
        <v>მენეჯმენტი</v>
      </c>
    </row>
    <row r="205" spans="3:9" x14ac:dyDescent="0.25">
      <c r="C205">
        <v>202</v>
      </c>
      <c r="D205" t="str">
        <f t="shared" si="13"/>
        <v>Ê</v>
      </c>
      <c r="H205" t="s">
        <v>246</v>
      </c>
      <c r="I205" t="str">
        <f>TRIM(H205)</f>
        <v>პიარი</v>
      </c>
    </row>
    <row r="206" spans="3:9" x14ac:dyDescent="0.25">
      <c r="C206">
        <v>203</v>
      </c>
      <c r="D206" t="str">
        <f t="shared" si="13"/>
        <v>Ë</v>
      </c>
      <c r="H206" t="s">
        <v>249</v>
      </c>
      <c r="I206" t="str">
        <f>TRIM(H206)</f>
        <v>მარკეტინგი</v>
      </c>
    </row>
    <row r="207" spans="3:9" x14ac:dyDescent="0.25">
      <c r="C207">
        <v>204</v>
      </c>
      <c r="D207" t="str">
        <f t="shared" si="13"/>
        <v>Ì</v>
      </c>
      <c r="H207" t="s">
        <v>292</v>
      </c>
      <c r="I207" t="str">
        <f>TRIM(H207)</f>
        <v>კადრები</v>
      </c>
    </row>
    <row r="208" spans="3:9" x14ac:dyDescent="0.25">
      <c r="C208">
        <v>205</v>
      </c>
      <c r="D208" t="str">
        <f t="shared" si="13"/>
        <v>Í</v>
      </c>
      <c r="H208" t="s">
        <v>248</v>
      </c>
      <c r="I208" t="str">
        <f>TRIM(H208)</f>
        <v>მენეჯმენტი</v>
      </c>
    </row>
    <row r="209" spans="3:9" x14ac:dyDescent="0.25">
      <c r="C209">
        <v>206</v>
      </c>
      <c r="D209" t="str">
        <f t="shared" si="13"/>
        <v>Î</v>
      </c>
      <c r="H209" t="s">
        <v>246</v>
      </c>
      <c r="I209" t="str">
        <f>TRIM(H209)</f>
        <v>პიარი</v>
      </c>
    </row>
    <row r="210" spans="3:9" x14ac:dyDescent="0.25">
      <c r="C210">
        <v>207</v>
      </c>
      <c r="D210" t="str">
        <f t="shared" si="13"/>
        <v>Ï</v>
      </c>
      <c r="H210" t="s">
        <v>249</v>
      </c>
      <c r="I210" t="str">
        <f>TRIM(H210)</f>
        <v>მარკეტინგი</v>
      </c>
    </row>
    <row r="211" spans="3:9" x14ac:dyDescent="0.25">
      <c r="C211">
        <v>208</v>
      </c>
      <c r="D211" t="str">
        <f t="shared" si="13"/>
        <v>Ð</v>
      </c>
      <c r="H211" t="s">
        <v>292</v>
      </c>
      <c r="I211" t="str">
        <f>TRIM(H211)</f>
        <v>კადრები</v>
      </c>
    </row>
    <row r="212" spans="3:9" x14ac:dyDescent="0.25">
      <c r="C212">
        <v>209</v>
      </c>
      <c r="D212" t="str">
        <f t="shared" si="13"/>
        <v>Ñ</v>
      </c>
      <c r="H212" t="s">
        <v>248</v>
      </c>
      <c r="I212" t="str">
        <f>TRIM(H212)</f>
        <v>მენეჯმენტი</v>
      </c>
    </row>
    <row r="213" spans="3:9" x14ac:dyDescent="0.25">
      <c r="C213">
        <v>210</v>
      </c>
      <c r="D213" t="str">
        <f t="shared" si="13"/>
        <v>Ò</v>
      </c>
      <c r="H213" t="s">
        <v>246</v>
      </c>
      <c r="I213" t="str">
        <f>TRIM(H213)</f>
        <v>პიარი</v>
      </c>
    </row>
    <row r="214" spans="3:9" x14ac:dyDescent="0.25">
      <c r="C214">
        <v>211</v>
      </c>
      <c r="D214" t="str">
        <f t="shared" si="13"/>
        <v>Ó</v>
      </c>
      <c r="H214" t="s">
        <v>249</v>
      </c>
      <c r="I214" t="str">
        <f>TRIM(H214)</f>
        <v>მარკეტინგი</v>
      </c>
    </row>
    <row r="215" spans="3:9" x14ac:dyDescent="0.25">
      <c r="C215">
        <v>212</v>
      </c>
      <c r="D215" t="str">
        <f t="shared" si="13"/>
        <v>Ô</v>
      </c>
      <c r="H215" t="s">
        <v>292</v>
      </c>
      <c r="I215" t="str">
        <f>TRIM(H215)</f>
        <v>კადრები</v>
      </c>
    </row>
    <row r="216" spans="3:9" x14ac:dyDescent="0.25">
      <c r="C216">
        <v>213</v>
      </c>
      <c r="D216" t="str">
        <f t="shared" si="13"/>
        <v>Õ</v>
      </c>
      <c r="I216" t="str">
        <f t="shared" si="9"/>
        <v/>
      </c>
    </row>
    <row r="217" spans="3:9" x14ac:dyDescent="0.25">
      <c r="C217">
        <v>214</v>
      </c>
      <c r="D217" t="str">
        <f t="shared" si="13"/>
        <v>Ö</v>
      </c>
      <c r="I217" t="str">
        <f t="shared" ref="I217:I258" si="14">TRIM(E217)</f>
        <v/>
      </c>
    </row>
    <row r="218" spans="3:9" x14ac:dyDescent="0.25">
      <c r="C218">
        <v>215</v>
      </c>
      <c r="D218" t="str">
        <f t="shared" si="13"/>
        <v>×</v>
      </c>
      <c r="I218" t="str">
        <f t="shared" si="14"/>
        <v/>
      </c>
    </row>
    <row r="219" spans="3:9" x14ac:dyDescent="0.25">
      <c r="C219">
        <v>216</v>
      </c>
      <c r="D219" t="str">
        <f t="shared" si="13"/>
        <v>Ø</v>
      </c>
      <c r="I219" t="str">
        <f t="shared" si="14"/>
        <v/>
      </c>
    </row>
    <row r="220" spans="3:9" x14ac:dyDescent="0.25">
      <c r="C220">
        <v>217</v>
      </c>
      <c r="D220" t="str">
        <f t="shared" si="13"/>
        <v>Ù</v>
      </c>
      <c r="I220" t="str">
        <f t="shared" si="14"/>
        <v/>
      </c>
    </row>
    <row r="221" spans="3:9" x14ac:dyDescent="0.25">
      <c r="C221">
        <v>218</v>
      </c>
      <c r="D221" t="str">
        <f t="shared" si="13"/>
        <v>Ú</v>
      </c>
      <c r="I221" t="str">
        <f t="shared" si="14"/>
        <v/>
      </c>
    </row>
    <row r="222" spans="3:9" x14ac:dyDescent="0.25">
      <c r="C222">
        <v>219</v>
      </c>
      <c r="D222" t="str">
        <f t="shared" si="13"/>
        <v>Û</v>
      </c>
      <c r="I222" t="str">
        <f t="shared" si="14"/>
        <v/>
      </c>
    </row>
    <row r="223" spans="3:9" x14ac:dyDescent="0.25">
      <c r="C223">
        <v>220</v>
      </c>
      <c r="D223" t="str">
        <f t="shared" si="13"/>
        <v>Ü</v>
      </c>
      <c r="I223" t="str">
        <f t="shared" si="14"/>
        <v/>
      </c>
    </row>
    <row r="224" spans="3:9" x14ac:dyDescent="0.25">
      <c r="C224">
        <v>221</v>
      </c>
      <c r="D224" t="str">
        <f t="shared" si="13"/>
        <v>Ý</v>
      </c>
      <c r="I224" t="str">
        <f t="shared" si="14"/>
        <v/>
      </c>
    </row>
    <row r="225" spans="3:9" x14ac:dyDescent="0.25">
      <c r="C225">
        <v>222</v>
      </c>
      <c r="D225" t="str">
        <f t="shared" si="13"/>
        <v>Þ</v>
      </c>
      <c r="I225" t="str">
        <f t="shared" si="14"/>
        <v/>
      </c>
    </row>
    <row r="226" spans="3:9" x14ac:dyDescent="0.25">
      <c r="C226">
        <v>223</v>
      </c>
      <c r="D226" t="str">
        <f t="shared" si="13"/>
        <v>ß</v>
      </c>
      <c r="I226" t="str">
        <f t="shared" si="14"/>
        <v/>
      </c>
    </row>
    <row r="227" spans="3:9" x14ac:dyDescent="0.25">
      <c r="C227">
        <v>224</v>
      </c>
      <c r="D227" t="str">
        <f t="shared" si="13"/>
        <v>à</v>
      </c>
      <c r="I227" t="str">
        <f t="shared" si="14"/>
        <v/>
      </c>
    </row>
    <row r="228" spans="3:9" x14ac:dyDescent="0.25">
      <c r="C228">
        <v>225</v>
      </c>
      <c r="D228" t="str">
        <f t="shared" si="13"/>
        <v>á</v>
      </c>
      <c r="I228" t="str">
        <f t="shared" si="14"/>
        <v/>
      </c>
    </row>
    <row r="229" spans="3:9" x14ac:dyDescent="0.25">
      <c r="C229">
        <v>226</v>
      </c>
      <c r="D229" t="str">
        <f t="shared" si="13"/>
        <v>â</v>
      </c>
      <c r="I229" t="str">
        <f t="shared" si="14"/>
        <v/>
      </c>
    </row>
    <row r="230" spans="3:9" x14ac:dyDescent="0.25">
      <c r="C230">
        <v>227</v>
      </c>
      <c r="D230" t="str">
        <f t="shared" si="13"/>
        <v>ã</v>
      </c>
      <c r="I230" t="str">
        <f t="shared" si="14"/>
        <v/>
      </c>
    </row>
    <row r="231" spans="3:9" x14ac:dyDescent="0.25">
      <c r="C231">
        <v>228</v>
      </c>
      <c r="D231" t="str">
        <f t="shared" si="13"/>
        <v>ä</v>
      </c>
      <c r="I231" t="str">
        <f t="shared" si="14"/>
        <v/>
      </c>
    </row>
    <row r="232" spans="3:9" x14ac:dyDescent="0.25">
      <c r="C232">
        <v>229</v>
      </c>
      <c r="D232" t="str">
        <f t="shared" si="13"/>
        <v>å</v>
      </c>
      <c r="I232" t="str">
        <f t="shared" si="14"/>
        <v/>
      </c>
    </row>
    <row r="233" spans="3:9" x14ac:dyDescent="0.25">
      <c r="C233">
        <v>230</v>
      </c>
      <c r="D233" t="str">
        <f t="shared" si="13"/>
        <v>æ</v>
      </c>
      <c r="I233" t="str">
        <f t="shared" si="14"/>
        <v/>
      </c>
    </row>
    <row r="234" spans="3:9" x14ac:dyDescent="0.25">
      <c r="C234">
        <v>231</v>
      </c>
      <c r="D234" t="str">
        <f t="shared" si="13"/>
        <v>ç</v>
      </c>
      <c r="I234" t="str">
        <f t="shared" si="14"/>
        <v/>
      </c>
    </row>
    <row r="235" spans="3:9" x14ac:dyDescent="0.25">
      <c r="C235">
        <v>232</v>
      </c>
      <c r="D235" t="str">
        <f t="shared" si="13"/>
        <v>è</v>
      </c>
      <c r="I235" t="str">
        <f t="shared" si="14"/>
        <v/>
      </c>
    </row>
    <row r="236" spans="3:9" x14ac:dyDescent="0.25">
      <c r="C236">
        <v>233</v>
      </c>
      <c r="D236" t="str">
        <f t="shared" si="13"/>
        <v>é</v>
      </c>
      <c r="I236" t="str">
        <f t="shared" si="14"/>
        <v/>
      </c>
    </row>
    <row r="237" spans="3:9" x14ac:dyDescent="0.25">
      <c r="C237">
        <v>234</v>
      </c>
      <c r="D237" t="str">
        <f t="shared" si="13"/>
        <v>ê</v>
      </c>
      <c r="I237" t="str">
        <f t="shared" si="14"/>
        <v/>
      </c>
    </row>
    <row r="238" spans="3:9" x14ac:dyDescent="0.25">
      <c r="C238">
        <v>235</v>
      </c>
      <c r="D238" t="str">
        <f t="shared" si="13"/>
        <v>ë</v>
      </c>
      <c r="I238" t="str">
        <f t="shared" si="14"/>
        <v/>
      </c>
    </row>
    <row r="239" spans="3:9" x14ac:dyDescent="0.25">
      <c r="C239">
        <v>236</v>
      </c>
      <c r="D239" t="str">
        <f t="shared" si="13"/>
        <v>ì</v>
      </c>
      <c r="I239" t="str">
        <f t="shared" si="14"/>
        <v/>
      </c>
    </row>
    <row r="240" spans="3:9" x14ac:dyDescent="0.25">
      <c r="C240">
        <v>237</v>
      </c>
      <c r="D240" t="str">
        <f t="shared" si="13"/>
        <v>í</v>
      </c>
      <c r="I240" t="str">
        <f t="shared" si="14"/>
        <v/>
      </c>
    </row>
    <row r="241" spans="3:9" x14ac:dyDescent="0.25">
      <c r="C241">
        <v>238</v>
      </c>
      <c r="D241" t="str">
        <f t="shared" si="13"/>
        <v>î</v>
      </c>
      <c r="I241" t="str">
        <f t="shared" si="14"/>
        <v/>
      </c>
    </row>
    <row r="242" spans="3:9" x14ac:dyDescent="0.25">
      <c r="C242">
        <v>239</v>
      </c>
      <c r="D242" t="str">
        <f t="shared" si="13"/>
        <v>ï</v>
      </c>
      <c r="I242" t="str">
        <f t="shared" si="14"/>
        <v/>
      </c>
    </row>
    <row r="243" spans="3:9" x14ac:dyDescent="0.25">
      <c r="C243">
        <v>240</v>
      </c>
      <c r="D243" t="str">
        <f t="shared" si="13"/>
        <v>ð</v>
      </c>
      <c r="I243" t="str">
        <f t="shared" si="14"/>
        <v/>
      </c>
    </row>
    <row r="244" spans="3:9" x14ac:dyDescent="0.25">
      <c r="C244">
        <v>241</v>
      </c>
      <c r="D244" t="str">
        <f t="shared" si="13"/>
        <v>ñ</v>
      </c>
      <c r="I244" t="str">
        <f t="shared" si="14"/>
        <v/>
      </c>
    </row>
    <row r="245" spans="3:9" x14ac:dyDescent="0.25">
      <c r="C245">
        <v>242</v>
      </c>
      <c r="D245" t="str">
        <f t="shared" si="13"/>
        <v>ò</v>
      </c>
      <c r="I245" t="str">
        <f t="shared" si="14"/>
        <v/>
      </c>
    </row>
    <row r="246" spans="3:9" x14ac:dyDescent="0.25">
      <c r="C246">
        <v>243</v>
      </c>
      <c r="D246" t="str">
        <f t="shared" si="13"/>
        <v>ó</v>
      </c>
      <c r="I246" t="str">
        <f t="shared" si="14"/>
        <v/>
      </c>
    </row>
    <row r="247" spans="3:9" x14ac:dyDescent="0.25">
      <c r="C247">
        <v>244</v>
      </c>
      <c r="D247" t="str">
        <f t="shared" si="13"/>
        <v>ô</v>
      </c>
      <c r="I247" t="str">
        <f t="shared" si="14"/>
        <v/>
      </c>
    </row>
    <row r="248" spans="3:9" x14ac:dyDescent="0.25">
      <c r="C248">
        <v>245</v>
      </c>
      <c r="D248" t="str">
        <f t="shared" si="13"/>
        <v>õ</v>
      </c>
      <c r="I248" t="str">
        <f t="shared" si="14"/>
        <v/>
      </c>
    </row>
    <row r="249" spans="3:9" x14ac:dyDescent="0.25">
      <c r="C249">
        <v>246</v>
      </c>
      <c r="D249" t="str">
        <f t="shared" si="13"/>
        <v>ö</v>
      </c>
      <c r="I249" t="str">
        <f t="shared" si="14"/>
        <v/>
      </c>
    </row>
    <row r="250" spans="3:9" x14ac:dyDescent="0.25">
      <c r="C250">
        <v>247</v>
      </c>
      <c r="D250" t="str">
        <f t="shared" si="13"/>
        <v>÷</v>
      </c>
      <c r="I250" t="str">
        <f t="shared" si="14"/>
        <v/>
      </c>
    </row>
    <row r="251" spans="3:9" x14ac:dyDescent="0.25">
      <c r="C251">
        <v>248</v>
      </c>
      <c r="D251" t="str">
        <f t="shared" si="13"/>
        <v>ø</v>
      </c>
      <c r="I251" t="str">
        <f t="shared" si="14"/>
        <v/>
      </c>
    </row>
    <row r="252" spans="3:9" x14ac:dyDescent="0.25">
      <c r="C252">
        <v>249</v>
      </c>
      <c r="D252" t="str">
        <f t="shared" si="13"/>
        <v>ù</v>
      </c>
      <c r="I252" t="str">
        <f t="shared" si="14"/>
        <v/>
      </c>
    </row>
    <row r="253" spans="3:9" x14ac:dyDescent="0.25">
      <c r="C253">
        <v>250</v>
      </c>
      <c r="D253" t="str">
        <f t="shared" si="13"/>
        <v>ú</v>
      </c>
      <c r="I253" t="str">
        <f t="shared" si="14"/>
        <v/>
      </c>
    </row>
    <row r="254" spans="3:9" x14ac:dyDescent="0.25">
      <c r="C254">
        <v>251</v>
      </c>
      <c r="D254" t="str">
        <f t="shared" si="13"/>
        <v>û</v>
      </c>
      <c r="I254" t="str">
        <f t="shared" si="14"/>
        <v/>
      </c>
    </row>
    <row r="255" spans="3:9" x14ac:dyDescent="0.25">
      <c r="C255">
        <v>252</v>
      </c>
      <c r="D255" t="str">
        <f t="shared" si="13"/>
        <v>ü</v>
      </c>
      <c r="I255" t="str">
        <f t="shared" si="14"/>
        <v/>
      </c>
    </row>
    <row r="256" spans="3:9" x14ac:dyDescent="0.25">
      <c r="C256">
        <v>253</v>
      </c>
      <c r="D256" t="str">
        <f t="shared" si="13"/>
        <v>ý</v>
      </c>
      <c r="I256" t="str">
        <f t="shared" si="14"/>
        <v/>
      </c>
    </row>
    <row r="257" spans="3:9" x14ac:dyDescent="0.25">
      <c r="C257">
        <v>254</v>
      </c>
      <c r="D257" t="str">
        <f t="shared" si="13"/>
        <v>þ</v>
      </c>
      <c r="I257" t="str">
        <f t="shared" si="14"/>
        <v/>
      </c>
    </row>
    <row r="258" spans="3:9" x14ac:dyDescent="0.25">
      <c r="C258">
        <v>255</v>
      </c>
      <c r="D258" t="str">
        <f t="shared" si="13"/>
        <v>ÿ</v>
      </c>
      <c r="I258" t="str">
        <f t="shared" si="14"/>
        <v/>
      </c>
    </row>
  </sheetData>
  <sortState ref="G186:G199">
    <sortCondition ref="G186:G199" customList="ა,ბ,გ,დ,ე,ვ,ზ,თ,ი,კ,ლ"/>
  </sortState>
  <mergeCells count="2">
    <mergeCell ref="C3:D3"/>
    <mergeCell ref="H120:J120"/>
  </mergeCells>
  <dataValidations count="4">
    <dataValidation type="custom" allowBlank="1" showInputMessage="1" showErrorMessage="1" sqref="H45:H54">
      <formula1>EXACT(H45,E45)</formula1>
    </dataValidation>
    <dataValidation type="custom" allowBlank="1" showInputMessage="1" showErrorMessage="1" error="FFGFDGFD" prompt="vSDFDF" sqref="E57:E64">
      <formula1>EXACT(UPPER(E57),E57)</formula1>
    </dataValidation>
    <dataValidation type="custom" allowBlank="1" showInputMessage="1" showErrorMessage="1" sqref="E70:E78">
      <formula1>EXACT(LEFT(E70,1),"A")</formula1>
    </dataValidation>
    <dataValidation type="custom" allowBlank="1" showInputMessage="1" showErrorMessage="1" sqref="E119:E124">
      <formula1>AND(EXACT(LEFT(E119,1),"A"),EXACT(MID(E119,FIND(" ",E119,1)+1,1),"B"))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45"/>
  <sheetViews>
    <sheetView topLeftCell="A13" workbookViewId="0">
      <selection activeCell="D45" sqref="D45"/>
    </sheetView>
  </sheetViews>
  <sheetFormatPr defaultRowHeight="15" x14ac:dyDescent="0.25"/>
  <sheetData>
    <row r="5" spans="3:15" x14ac:dyDescent="0.25">
      <c r="C5" t="s">
        <v>62</v>
      </c>
      <c r="D5">
        <v>10</v>
      </c>
      <c r="F5">
        <f>(D5+D6)*2</f>
        <v>60</v>
      </c>
    </row>
    <row r="6" spans="3:15" x14ac:dyDescent="0.25">
      <c r="C6" t="s">
        <v>75</v>
      </c>
      <c r="D6">
        <v>20</v>
      </c>
    </row>
    <row r="10" spans="3:15" x14ac:dyDescent="0.25">
      <c r="D10">
        <f>F5</f>
        <v>60</v>
      </c>
      <c r="E10">
        <v>10</v>
      </c>
      <c r="F10">
        <v>11</v>
      </c>
      <c r="G10">
        <v>12</v>
      </c>
      <c r="H10">
        <v>13</v>
      </c>
      <c r="I10">
        <v>14</v>
      </c>
      <c r="J10">
        <v>15</v>
      </c>
      <c r="K10">
        <v>16</v>
      </c>
      <c r="L10">
        <v>17</v>
      </c>
      <c r="M10">
        <v>18</v>
      </c>
      <c r="N10">
        <v>19</v>
      </c>
      <c r="O10">
        <v>20</v>
      </c>
    </row>
    <row r="11" spans="3:15" x14ac:dyDescent="0.25">
      <c r="D11">
        <v>12</v>
      </c>
      <c r="E11">
        <f t="dataTable" ref="E11:O26" dt2D="1" dtr="1" r1="D5" r2="D6"/>
        <v>44</v>
      </c>
      <c r="F11">
        <v>46</v>
      </c>
      <c r="G11">
        <v>48</v>
      </c>
      <c r="H11">
        <v>50</v>
      </c>
      <c r="I11">
        <v>52</v>
      </c>
      <c r="J11">
        <v>54</v>
      </c>
      <c r="K11">
        <v>56</v>
      </c>
      <c r="L11">
        <v>58</v>
      </c>
      <c r="M11">
        <v>60</v>
      </c>
      <c r="N11">
        <v>62</v>
      </c>
      <c r="O11">
        <v>64</v>
      </c>
    </row>
    <row r="12" spans="3:15" x14ac:dyDescent="0.25">
      <c r="D12">
        <v>13</v>
      </c>
      <c r="E12">
        <v>46</v>
      </c>
      <c r="F12">
        <v>48</v>
      </c>
      <c r="G12">
        <v>50</v>
      </c>
      <c r="H12">
        <v>52</v>
      </c>
      <c r="I12">
        <v>54</v>
      </c>
      <c r="J12">
        <v>56</v>
      </c>
      <c r="K12">
        <v>58</v>
      </c>
      <c r="L12">
        <v>60</v>
      </c>
      <c r="M12">
        <v>62</v>
      </c>
      <c r="N12">
        <v>64</v>
      </c>
      <c r="O12">
        <v>66</v>
      </c>
    </row>
    <row r="13" spans="3:15" x14ac:dyDescent="0.25">
      <c r="D13">
        <v>14</v>
      </c>
      <c r="E13">
        <v>48</v>
      </c>
      <c r="F13">
        <v>50</v>
      </c>
      <c r="G13">
        <v>52</v>
      </c>
      <c r="H13">
        <v>54</v>
      </c>
      <c r="I13">
        <v>56</v>
      </c>
      <c r="J13">
        <v>58</v>
      </c>
      <c r="K13">
        <v>60</v>
      </c>
      <c r="L13">
        <v>62</v>
      </c>
      <c r="M13">
        <v>64</v>
      </c>
      <c r="N13">
        <v>66</v>
      </c>
      <c r="O13">
        <v>68</v>
      </c>
    </row>
    <row r="14" spans="3:15" x14ac:dyDescent="0.25">
      <c r="D14">
        <v>15</v>
      </c>
      <c r="E14">
        <v>50</v>
      </c>
      <c r="F14">
        <v>52</v>
      </c>
      <c r="G14">
        <v>54</v>
      </c>
      <c r="H14">
        <v>56</v>
      </c>
      <c r="I14">
        <v>58</v>
      </c>
      <c r="J14">
        <v>60</v>
      </c>
      <c r="K14">
        <v>62</v>
      </c>
      <c r="L14">
        <v>64</v>
      </c>
      <c r="M14">
        <v>66</v>
      </c>
      <c r="N14">
        <v>68</v>
      </c>
      <c r="O14">
        <v>70</v>
      </c>
    </row>
    <row r="15" spans="3:15" x14ac:dyDescent="0.25">
      <c r="D15">
        <v>16</v>
      </c>
      <c r="E15">
        <v>52</v>
      </c>
      <c r="F15">
        <v>54</v>
      </c>
      <c r="G15">
        <v>56</v>
      </c>
      <c r="H15">
        <v>58</v>
      </c>
      <c r="I15">
        <v>60</v>
      </c>
      <c r="J15">
        <v>62</v>
      </c>
      <c r="K15">
        <v>64</v>
      </c>
      <c r="L15">
        <v>66</v>
      </c>
      <c r="M15">
        <v>68</v>
      </c>
      <c r="N15">
        <v>70</v>
      </c>
      <c r="O15">
        <v>72</v>
      </c>
    </row>
    <row r="16" spans="3:15" x14ac:dyDescent="0.25">
      <c r="D16">
        <v>17</v>
      </c>
      <c r="E16">
        <v>54</v>
      </c>
      <c r="F16">
        <v>56</v>
      </c>
      <c r="G16">
        <v>58</v>
      </c>
      <c r="H16">
        <v>60</v>
      </c>
      <c r="I16">
        <v>62</v>
      </c>
      <c r="J16">
        <v>64</v>
      </c>
      <c r="K16">
        <v>66</v>
      </c>
      <c r="L16">
        <v>68</v>
      </c>
      <c r="M16">
        <v>70</v>
      </c>
      <c r="N16">
        <v>72</v>
      </c>
      <c r="O16">
        <v>74</v>
      </c>
    </row>
    <row r="17" spans="3:15" x14ac:dyDescent="0.25">
      <c r="D17">
        <v>18</v>
      </c>
      <c r="E17">
        <v>56</v>
      </c>
      <c r="F17">
        <v>58</v>
      </c>
      <c r="G17">
        <v>60</v>
      </c>
      <c r="H17">
        <v>62</v>
      </c>
      <c r="I17">
        <v>64</v>
      </c>
      <c r="J17">
        <v>66</v>
      </c>
      <c r="K17">
        <v>68</v>
      </c>
      <c r="L17">
        <v>70</v>
      </c>
      <c r="M17">
        <v>72</v>
      </c>
      <c r="N17">
        <v>74</v>
      </c>
      <c r="O17">
        <v>76</v>
      </c>
    </row>
    <row r="18" spans="3:15" x14ac:dyDescent="0.25">
      <c r="D18">
        <v>19</v>
      </c>
      <c r="E18">
        <v>58</v>
      </c>
      <c r="F18">
        <v>60</v>
      </c>
      <c r="G18">
        <v>62</v>
      </c>
      <c r="H18">
        <v>64</v>
      </c>
      <c r="I18">
        <v>66</v>
      </c>
      <c r="J18">
        <v>68</v>
      </c>
      <c r="K18">
        <v>70</v>
      </c>
      <c r="L18">
        <v>72</v>
      </c>
      <c r="M18">
        <v>74</v>
      </c>
      <c r="N18">
        <v>76</v>
      </c>
      <c r="O18">
        <v>78</v>
      </c>
    </row>
    <row r="19" spans="3:15" x14ac:dyDescent="0.25">
      <c r="D19">
        <v>20</v>
      </c>
      <c r="E19">
        <v>60</v>
      </c>
      <c r="F19">
        <v>62</v>
      </c>
      <c r="G19">
        <v>64</v>
      </c>
      <c r="H19">
        <v>66</v>
      </c>
      <c r="I19">
        <v>68</v>
      </c>
      <c r="J19">
        <v>70</v>
      </c>
      <c r="K19">
        <v>72</v>
      </c>
      <c r="L19">
        <v>74</v>
      </c>
      <c r="M19">
        <v>76</v>
      </c>
      <c r="N19">
        <v>78</v>
      </c>
      <c r="O19">
        <v>80</v>
      </c>
    </row>
    <row r="20" spans="3:15" x14ac:dyDescent="0.25">
      <c r="D20">
        <v>21</v>
      </c>
      <c r="E20">
        <v>62</v>
      </c>
      <c r="F20">
        <v>64</v>
      </c>
      <c r="G20">
        <v>66</v>
      </c>
      <c r="H20">
        <v>68</v>
      </c>
      <c r="I20">
        <v>70</v>
      </c>
      <c r="J20">
        <v>72</v>
      </c>
      <c r="K20">
        <v>74</v>
      </c>
      <c r="L20">
        <v>76</v>
      </c>
      <c r="M20">
        <v>78</v>
      </c>
      <c r="N20">
        <v>80</v>
      </c>
      <c r="O20">
        <v>82</v>
      </c>
    </row>
    <row r="21" spans="3:15" x14ac:dyDescent="0.25">
      <c r="D21">
        <v>22</v>
      </c>
      <c r="E21">
        <v>64</v>
      </c>
      <c r="F21">
        <v>66</v>
      </c>
      <c r="G21">
        <v>68</v>
      </c>
      <c r="H21">
        <v>70</v>
      </c>
      <c r="I21">
        <v>72</v>
      </c>
      <c r="J21">
        <v>74</v>
      </c>
      <c r="K21">
        <v>76</v>
      </c>
      <c r="L21">
        <v>78</v>
      </c>
      <c r="M21">
        <v>80</v>
      </c>
      <c r="N21">
        <v>82</v>
      </c>
      <c r="O21">
        <v>84</v>
      </c>
    </row>
    <row r="22" spans="3:15" x14ac:dyDescent="0.25">
      <c r="D22">
        <v>23</v>
      </c>
      <c r="E22">
        <v>66</v>
      </c>
      <c r="F22">
        <v>68</v>
      </c>
      <c r="G22">
        <v>70</v>
      </c>
      <c r="H22">
        <v>72</v>
      </c>
      <c r="I22">
        <v>74</v>
      </c>
      <c r="J22">
        <v>76</v>
      </c>
      <c r="K22">
        <v>78</v>
      </c>
      <c r="L22">
        <v>80</v>
      </c>
      <c r="M22">
        <v>82</v>
      </c>
      <c r="N22">
        <v>84</v>
      </c>
      <c r="O22">
        <v>86</v>
      </c>
    </row>
    <row r="23" spans="3:15" x14ac:dyDescent="0.25">
      <c r="D23">
        <v>24</v>
      </c>
      <c r="E23">
        <v>68</v>
      </c>
      <c r="F23">
        <v>70</v>
      </c>
      <c r="G23">
        <v>72</v>
      </c>
      <c r="H23">
        <v>74</v>
      </c>
      <c r="I23">
        <v>76</v>
      </c>
      <c r="J23">
        <v>78</v>
      </c>
      <c r="K23">
        <v>80</v>
      </c>
      <c r="L23">
        <v>82</v>
      </c>
      <c r="M23">
        <v>84</v>
      </c>
      <c r="N23">
        <v>86</v>
      </c>
      <c r="O23">
        <v>88</v>
      </c>
    </row>
    <row r="24" spans="3:15" x14ac:dyDescent="0.25">
      <c r="D24">
        <v>25</v>
      </c>
      <c r="E24">
        <v>70</v>
      </c>
      <c r="F24">
        <v>72</v>
      </c>
      <c r="G24">
        <v>74</v>
      </c>
      <c r="H24">
        <v>76</v>
      </c>
      <c r="I24">
        <v>78</v>
      </c>
      <c r="J24">
        <v>80</v>
      </c>
      <c r="K24">
        <v>82</v>
      </c>
      <c r="L24">
        <v>84</v>
      </c>
      <c r="M24">
        <v>86</v>
      </c>
      <c r="N24">
        <v>88</v>
      </c>
      <c r="O24">
        <v>90</v>
      </c>
    </row>
    <row r="25" spans="3:15" x14ac:dyDescent="0.25">
      <c r="D25">
        <v>26</v>
      </c>
      <c r="E25">
        <v>72</v>
      </c>
      <c r="F25">
        <v>74</v>
      </c>
      <c r="G25">
        <v>76</v>
      </c>
      <c r="H25">
        <v>78</v>
      </c>
      <c r="I25">
        <v>80</v>
      </c>
      <c r="J25">
        <v>82</v>
      </c>
      <c r="K25">
        <v>84</v>
      </c>
      <c r="L25">
        <v>86</v>
      </c>
      <c r="M25">
        <v>88</v>
      </c>
      <c r="N25">
        <v>90</v>
      </c>
      <c r="O25">
        <v>92</v>
      </c>
    </row>
    <row r="26" spans="3:15" x14ac:dyDescent="0.25">
      <c r="D26">
        <v>27</v>
      </c>
      <c r="E26">
        <v>74</v>
      </c>
      <c r="F26">
        <v>76</v>
      </c>
      <c r="G26">
        <v>78</v>
      </c>
      <c r="H26">
        <v>80</v>
      </c>
      <c r="I26">
        <v>82</v>
      </c>
      <c r="J26">
        <v>84</v>
      </c>
      <c r="K26">
        <v>86</v>
      </c>
      <c r="L26">
        <v>88</v>
      </c>
      <c r="M26">
        <v>90</v>
      </c>
      <c r="N26">
        <v>92</v>
      </c>
      <c r="O26">
        <v>94</v>
      </c>
    </row>
    <row r="31" spans="3:15" x14ac:dyDescent="0.25">
      <c r="C31" t="s">
        <v>246</v>
      </c>
    </row>
    <row r="32" spans="3:15" x14ac:dyDescent="0.25">
      <c r="C32" t="s">
        <v>246</v>
      </c>
    </row>
    <row r="33" spans="3:3" x14ac:dyDescent="0.25">
      <c r="C33" t="s">
        <v>246</v>
      </c>
    </row>
    <row r="34" spans="3:3" x14ac:dyDescent="0.25">
      <c r="C34" t="s">
        <v>246</v>
      </c>
    </row>
    <row r="35" spans="3:3" x14ac:dyDescent="0.25">
      <c r="C35" t="s">
        <v>249</v>
      </c>
    </row>
    <row r="36" spans="3:3" x14ac:dyDescent="0.25">
      <c r="C36" t="s">
        <v>249</v>
      </c>
    </row>
    <row r="37" spans="3:3" x14ac:dyDescent="0.25">
      <c r="C37" t="s">
        <v>249</v>
      </c>
    </row>
    <row r="38" spans="3:3" x14ac:dyDescent="0.25">
      <c r="C38" t="s">
        <v>249</v>
      </c>
    </row>
    <row r="39" spans="3:3" x14ac:dyDescent="0.25">
      <c r="C39" t="s">
        <v>292</v>
      </c>
    </row>
    <row r="40" spans="3:3" x14ac:dyDescent="0.25">
      <c r="C40" t="s">
        <v>292</v>
      </c>
    </row>
    <row r="41" spans="3:3" x14ac:dyDescent="0.25">
      <c r="C41" t="s">
        <v>292</v>
      </c>
    </row>
    <row r="42" spans="3:3" x14ac:dyDescent="0.25">
      <c r="C42" t="s">
        <v>292</v>
      </c>
    </row>
    <row r="43" spans="3:3" x14ac:dyDescent="0.25">
      <c r="C43" t="s">
        <v>248</v>
      </c>
    </row>
    <row r="44" spans="3:3" x14ac:dyDescent="0.25">
      <c r="C44" t="s">
        <v>248</v>
      </c>
    </row>
    <row r="45" spans="3:3" x14ac:dyDescent="0.25">
      <c r="C45" t="s">
        <v>248</v>
      </c>
    </row>
  </sheetData>
  <sortState ref="C31:C45">
    <sortCondition ref="C31:C45" customList="პიარი,მარკეტინგი,კადრები,მენეჯმენტი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61" workbookViewId="0">
      <selection activeCell="E115" sqref="E115"/>
    </sheetView>
  </sheetViews>
  <sheetFormatPr defaultRowHeight="15" x14ac:dyDescent="0.25"/>
  <cols>
    <col min="5" max="5" width="13.5703125" customWidth="1"/>
    <col min="6" max="6" width="13.7109375" customWidth="1"/>
  </cols>
  <sheetData>
    <row r="1" spans="1:2" x14ac:dyDescent="0.25">
      <c r="A1">
        <v>1</v>
      </c>
      <c r="B1" t="str">
        <f>CHAR(A1)</f>
        <v>_x0001_</v>
      </c>
    </row>
    <row r="2" spans="1:2" x14ac:dyDescent="0.25">
      <c r="A2">
        <v>2</v>
      </c>
      <c r="B2" t="str">
        <f t="shared" ref="B2:B65" si="0">CHAR(A2)</f>
        <v>_x0002_</v>
      </c>
    </row>
    <row r="3" spans="1:2" x14ac:dyDescent="0.25">
      <c r="A3">
        <v>3</v>
      </c>
      <c r="B3" t="str">
        <f t="shared" si="0"/>
        <v>_x0003_</v>
      </c>
    </row>
    <row r="4" spans="1:2" x14ac:dyDescent="0.25">
      <c r="A4">
        <v>4</v>
      </c>
      <c r="B4" t="str">
        <f t="shared" si="0"/>
        <v>_x0004_</v>
      </c>
    </row>
    <row r="5" spans="1:2" x14ac:dyDescent="0.25">
      <c r="A5">
        <v>5</v>
      </c>
      <c r="B5" t="str">
        <f t="shared" si="0"/>
        <v>_x0005_</v>
      </c>
    </row>
    <row r="6" spans="1:2" x14ac:dyDescent="0.25">
      <c r="A6">
        <v>6</v>
      </c>
      <c r="B6" t="str">
        <f t="shared" si="0"/>
        <v>_x0006_</v>
      </c>
    </row>
    <row r="7" spans="1:2" x14ac:dyDescent="0.25">
      <c r="A7">
        <v>7</v>
      </c>
      <c r="B7" t="str">
        <f t="shared" si="0"/>
        <v>_x0007_</v>
      </c>
    </row>
    <row r="8" spans="1:2" x14ac:dyDescent="0.25">
      <c r="A8">
        <v>8</v>
      </c>
      <c r="B8" t="str">
        <f t="shared" si="0"/>
        <v>_x0008_</v>
      </c>
    </row>
    <row r="9" spans="1:2" x14ac:dyDescent="0.25">
      <c r="A9">
        <v>9</v>
      </c>
      <c r="B9" t="str">
        <f t="shared" si="0"/>
        <v xml:space="preserve">	</v>
      </c>
    </row>
    <row r="10" spans="1:2" x14ac:dyDescent="0.25">
      <c r="A10">
        <v>10</v>
      </c>
      <c r="B10" t="str">
        <f t="shared" si="0"/>
        <v xml:space="preserve">
</v>
      </c>
    </row>
    <row r="11" spans="1:2" x14ac:dyDescent="0.25">
      <c r="A11">
        <v>11</v>
      </c>
      <c r="B11" t="str">
        <f t="shared" si="0"/>
        <v>_x000B_</v>
      </c>
    </row>
    <row r="12" spans="1:2" x14ac:dyDescent="0.25">
      <c r="A12">
        <v>12</v>
      </c>
      <c r="B12" t="str">
        <f t="shared" si="0"/>
        <v>_x000C_</v>
      </c>
    </row>
    <row r="13" spans="1:2" x14ac:dyDescent="0.25">
      <c r="A13">
        <v>13</v>
      </c>
      <c r="B13" t="str">
        <f t="shared" si="0"/>
        <v>_x000D_</v>
      </c>
    </row>
    <row r="14" spans="1:2" x14ac:dyDescent="0.25">
      <c r="A14">
        <v>14</v>
      </c>
      <c r="B14" t="str">
        <f t="shared" si="0"/>
        <v>_x000E_</v>
      </c>
    </row>
    <row r="15" spans="1:2" x14ac:dyDescent="0.25">
      <c r="A15">
        <v>15</v>
      </c>
      <c r="B15" t="str">
        <f t="shared" si="0"/>
        <v>_x000F_</v>
      </c>
    </row>
    <row r="16" spans="1:2" x14ac:dyDescent="0.25">
      <c r="A16">
        <v>16</v>
      </c>
      <c r="B16" t="str">
        <f t="shared" si="0"/>
        <v>_x0010_</v>
      </c>
    </row>
    <row r="17" spans="1:2" x14ac:dyDescent="0.25">
      <c r="A17">
        <v>17</v>
      </c>
      <c r="B17" t="str">
        <f t="shared" si="0"/>
        <v>_x0011_</v>
      </c>
    </row>
    <row r="18" spans="1:2" x14ac:dyDescent="0.25">
      <c r="A18">
        <v>18</v>
      </c>
      <c r="B18" t="str">
        <f t="shared" si="0"/>
        <v>_x0012_</v>
      </c>
    </row>
    <row r="19" spans="1:2" x14ac:dyDescent="0.25">
      <c r="A19">
        <v>19</v>
      </c>
      <c r="B19" t="str">
        <f t="shared" si="0"/>
        <v>_x0013_</v>
      </c>
    </row>
    <row r="20" spans="1:2" x14ac:dyDescent="0.25">
      <c r="A20">
        <v>20</v>
      </c>
      <c r="B20" t="str">
        <f t="shared" si="0"/>
        <v>_x0014_</v>
      </c>
    </row>
    <row r="21" spans="1:2" x14ac:dyDescent="0.25">
      <c r="A21">
        <v>21</v>
      </c>
      <c r="B21" t="str">
        <f t="shared" si="0"/>
        <v>_x0015_</v>
      </c>
    </row>
    <row r="22" spans="1:2" x14ac:dyDescent="0.25">
      <c r="A22">
        <v>22</v>
      </c>
      <c r="B22" t="str">
        <f t="shared" si="0"/>
        <v>_x0016_</v>
      </c>
    </row>
    <row r="23" spans="1:2" x14ac:dyDescent="0.25">
      <c r="A23">
        <v>23</v>
      </c>
      <c r="B23" t="str">
        <f t="shared" si="0"/>
        <v>_x0017_</v>
      </c>
    </row>
    <row r="24" spans="1:2" x14ac:dyDescent="0.25">
      <c r="A24">
        <v>24</v>
      </c>
      <c r="B24" t="str">
        <f t="shared" si="0"/>
        <v>_x0018_</v>
      </c>
    </row>
    <row r="25" spans="1:2" x14ac:dyDescent="0.25">
      <c r="A25">
        <v>25</v>
      </c>
      <c r="B25" t="str">
        <f t="shared" si="0"/>
        <v>_x0019_</v>
      </c>
    </row>
    <row r="26" spans="1:2" x14ac:dyDescent="0.25">
      <c r="A26">
        <v>26</v>
      </c>
      <c r="B26" t="str">
        <f t="shared" si="0"/>
        <v>_x001A_</v>
      </c>
    </row>
    <row r="27" spans="1:2" x14ac:dyDescent="0.25">
      <c r="A27">
        <v>27</v>
      </c>
      <c r="B27" t="str">
        <f t="shared" si="0"/>
        <v>_x001B_</v>
      </c>
    </row>
    <row r="28" spans="1:2" x14ac:dyDescent="0.25">
      <c r="A28">
        <v>28</v>
      </c>
      <c r="B28" t="str">
        <f t="shared" si="0"/>
        <v>_x001C_</v>
      </c>
    </row>
    <row r="29" spans="1:2" x14ac:dyDescent="0.25">
      <c r="A29">
        <v>29</v>
      </c>
      <c r="B29" t="str">
        <f t="shared" si="0"/>
        <v>_x001D_</v>
      </c>
    </row>
    <row r="30" spans="1:2" x14ac:dyDescent="0.25">
      <c r="A30">
        <v>30</v>
      </c>
      <c r="B30" t="str">
        <f t="shared" si="0"/>
        <v>_x001E_</v>
      </c>
    </row>
    <row r="31" spans="1:2" x14ac:dyDescent="0.25">
      <c r="A31">
        <v>31</v>
      </c>
      <c r="B31" t="str">
        <f t="shared" si="0"/>
        <v>_x001F_</v>
      </c>
    </row>
    <row r="32" spans="1:2" x14ac:dyDescent="0.25">
      <c r="A32">
        <v>32</v>
      </c>
      <c r="B32" t="str">
        <f t="shared" si="0"/>
        <v xml:space="preserve"> </v>
      </c>
    </row>
    <row r="33" spans="1:2" x14ac:dyDescent="0.25">
      <c r="A33">
        <v>33</v>
      </c>
      <c r="B33" t="str">
        <f t="shared" si="0"/>
        <v>!</v>
      </c>
    </row>
    <row r="34" spans="1:2" x14ac:dyDescent="0.25">
      <c r="A34">
        <v>34</v>
      </c>
      <c r="B34" t="str">
        <f t="shared" si="0"/>
        <v>"</v>
      </c>
    </row>
    <row r="35" spans="1:2" x14ac:dyDescent="0.25">
      <c r="A35">
        <v>35</v>
      </c>
      <c r="B35" t="str">
        <f t="shared" si="0"/>
        <v>#</v>
      </c>
    </row>
    <row r="36" spans="1:2" x14ac:dyDescent="0.25">
      <c r="A36">
        <v>36</v>
      </c>
      <c r="B36" t="str">
        <f t="shared" si="0"/>
        <v>$</v>
      </c>
    </row>
    <row r="37" spans="1:2" x14ac:dyDescent="0.25">
      <c r="A37">
        <v>37</v>
      </c>
      <c r="B37" t="str">
        <f t="shared" si="0"/>
        <v>%</v>
      </c>
    </row>
    <row r="38" spans="1:2" x14ac:dyDescent="0.25">
      <c r="A38">
        <v>38</v>
      </c>
      <c r="B38" t="str">
        <f t="shared" si="0"/>
        <v>&amp;</v>
      </c>
    </row>
    <row r="39" spans="1:2" x14ac:dyDescent="0.25">
      <c r="A39">
        <v>39</v>
      </c>
      <c r="B39" t="str">
        <f t="shared" si="0"/>
        <v>'</v>
      </c>
    </row>
    <row r="40" spans="1:2" x14ac:dyDescent="0.25">
      <c r="A40">
        <v>40</v>
      </c>
      <c r="B40" t="str">
        <f t="shared" si="0"/>
        <v>(</v>
      </c>
    </row>
    <row r="41" spans="1:2" x14ac:dyDescent="0.25">
      <c r="A41">
        <v>41</v>
      </c>
      <c r="B41" t="str">
        <f t="shared" si="0"/>
        <v>)</v>
      </c>
    </row>
    <row r="42" spans="1:2" x14ac:dyDescent="0.25">
      <c r="A42">
        <v>42</v>
      </c>
      <c r="B42" t="str">
        <f t="shared" si="0"/>
        <v>*</v>
      </c>
    </row>
    <row r="43" spans="1:2" x14ac:dyDescent="0.25">
      <c r="A43">
        <v>43</v>
      </c>
      <c r="B43" t="str">
        <f t="shared" si="0"/>
        <v>+</v>
      </c>
    </row>
    <row r="44" spans="1:2" x14ac:dyDescent="0.25">
      <c r="A44">
        <v>44</v>
      </c>
      <c r="B44" t="str">
        <f t="shared" si="0"/>
        <v>,</v>
      </c>
    </row>
    <row r="45" spans="1:2" x14ac:dyDescent="0.25">
      <c r="A45">
        <v>45</v>
      </c>
      <c r="B45" t="str">
        <f t="shared" si="0"/>
        <v>-</v>
      </c>
    </row>
    <row r="46" spans="1:2" x14ac:dyDescent="0.25">
      <c r="A46">
        <v>46</v>
      </c>
      <c r="B46" t="str">
        <f t="shared" si="0"/>
        <v>.</v>
      </c>
    </row>
    <row r="47" spans="1:2" x14ac:dyDescent="0.25">
      <c r="A47">
        <v>47</v>
      </c>
      <c r="B47" t="str">
        <f t="shared" si="0"/>
        <v>/</v>
      </c>
    </row>
    <row r="48" spans="1:2" x14ac:dyDescent="0.25">
      <c r="A48">
        <v>48</v>
      </c>
      <c r="B48" t="str">
        <f t="shared" si="0"/>
        <v>0</v>
      </c>
    </row>
    <row r="49" spans="1:6" x14ac:dyDescent="0.25">
      <c r="A49">
        <v>49</v>
      </c>
      <c r="B49" t="str">
        <f t="shared" si="0"/>
        <v>1</v>
      </c>
    </row>
    <row r="50" spans="1:6" x14ac:dyDescent="0.25">
      <c r="A50">
        <v>50</v>
      </c>
      <c r="B50" t="str">
        <f t="shared" si="0"/>
        <v>2</v>
      </c>
    </row>
    <row r="51" spans="1:6" x14ac:dyDescent="0.25">
      <c r="A51">
        <v>51</v>
      </c>
      <c r="B51" t="str">
        <f t="shared" si="0"/>
        <v>3</v>
      </c>
    </row>
    <row r="52" spans="1:6" x14ac:dyDescent="0.25">
      <c r="A52">
        <v>52</v>
      </c>
      <c r="B52" t="str">
        <f t="shared" si="0"/>
        <v>4</v>
      </c>
    </row>
    <row r="53" spans="1:6" x14ac:dyDescent="0.25">
      <c r="A53">
        <v>53</v>
      </c>
      <c r="B53" t="str">
        <f t="shared" si="0"/>
        <v>5</v>
      </c>
    </row>
    <row r="54" spans="1:6" x14ac:dyDescent="0.25">
      <c r="A54">
        <v>54</v>
      </c>
      <c r="B54" t="str">
        <f t="shared" si="0"/>
        <v>6</v>
      </c>
    </row>
    <row r="55" spans="1:6" x14ac:dyDescent="0.25">
      <c r="A55">
        <v>55</v>
      </c>
      <c r="B55" t="str">
        <f t="shared" si="0"/>
        <v>7</v>
      </c>
    </row>
    <row r="56" spans="1:6" x14ac:dyDescent="0.25">
      <c r="A56">
        <v>56</v>
      </c>
      <c r="B56" t="str">
        <f t="shared" si="0"/>
        <v>8</v>
      </c>
      <c r="E56" t="s">
        <v>19</v>
      </c>
    </row>
    <row r="57" spans="1:6" x14ac:dyDescent="0.25">
      <c r="A57">
        <v>57</v>
      </c>
      <c r="B57" t="str">
        <f t="shared" si="0"/>
        <v>9</v>
      </c>
      <c r="E57" t="s">
        <v>27</v>
      </c>
      <c r="F57" s="1" t="str">
        <f>LEFT(E56,LEN(E57))</f>
        <v xml:space="preserve">Computer </v>
      </c>
    </row>
    <row r="58" spans="1:6" x14ac:dyDescent="0.25">
      <c r="A58">
        <v>58</v>
      </c>
      <c r="B58" t="str">
        <f t="shared" si="0"/>
        <v>:</v>
      </c>
    </row>
    <row r="59" spans="1:6" x14ac:dyDescent="0.25">
      <c r="A59">
        <v>59</v>
      </c>
      <c r="B59" t="str">
        <f t="shared" si="0"/>
        <v>;</v>
      </c>
    </row>
    <row r="60" spans="1:6" x14ac:dyDescent="0.25">
      <c r="A60">
        <v>60</v>
      </c>
      <c r="B60" t="str">
        <f t="shared" si="0"/>
        <v>&lt;</v>
      </c>
    </row>
    <row r="61" spans="1:6" x14ac:dyDescent="0.25">
      <c r="A61">
        <v>61</v>
      </c>
      <c r="B61" t="str">
        <f t="shared" si="0"/>
        <v>=</v>
      </c>
    </row>
    <row r="62" spans="1:6" x14ac:dyDescent="0.25">
      <c r="A62">
        <v>62</v>
      </c>
      <c r="B62" t="str">
        <f t="shared" si="0"/>
        <v>&gt;</v>
      </c>
    </row>
    <row r="63" spans="1:6" x14ac:dyDescent="0.25">
      <c r="A63">
        <v>63</v>
      </c>
      <c r="B63" t="str">
        <f t="shared" si="0"/>
        <v>?</v>
      </c>
    </row>
    <row r="64" spans="1:6" x14ac:dyDescent="0.25">
      <c r="A64">
        <v>64</v>
      </c>
      <c r="B64" t="str">
        <f t="shared" si="0"/>
        <v>@</v>
      </c>
    </row>
    <row r="65" spans="1:2" x14ac:dyDescent="0.25">
      <c r="A65">
        <v>65</v>
      </c>
      <c r="B65" t="str">
        <f t="shared" si="0"/>
        <v>A</v>
      </c>
    </row>
    <row r="66" spans="1:2" x14ac:dyDescent="0.25">
      <c r="A66">
        <v>66</v>
      </c>
      <c r="B66" t="str">
        <f t="shared" ref="B66:B129" si="1">CHAR(A66)</f>
        <v>B</v>
      </c>
    </row>
    <row r="67" spans="1:2" x14ac:dyDescent="0.25">
      <c r="A67">
        <v>67</v>
      </c>
      <c r="B67" t="str">
        <f t="shared" si="1"/>
        <v>C</v>
      </c>
    </row>
    <row r="68" spans="1:2" x14ac:dyDescent="0.25">
      <c r="A68">
        <v>68</v>
      </c>
      <c r="B68" t="str">
        <f t="shared" si="1"/>
        <v>D</v>
      </c>
    </row>
    <row r="69" spans="1:2" x14ac:dyDescent="0.25">
      <c r="A69">
        <v>69</v>
      </c>
      <c r="B69" t="str">
        <f t="shared" si="1"/>
        <v>E</v>
      </c>
    </row>
    <row r="70" spans="1:2" x14ac:dyDescent="0.25">
      <c r="A70">
        <v>70</v>
      </c>
      <c r="B70" t="str">
        <f t="shared" si="1"/>
        <v>F</v>
      </c>
    </row>
    <row r="71" spans="1:2" x14ac:dyDescent="0.25">
      <c r="A71">
        <v>71</v>
      </c>
      <c r="B71" t="str">
        <f t="shared" si="1"/>
        <v>G</v>
      </c>
    </row>
    <row r="72" spans="1:2" x14ac:dyDescent="0.25">
      <c r="A72">
        <v>72</v>
      </c>
      <c r="B72" t="str">
        <f t="shared" si="1"/>
        <v>H</v>
      </c>
    </row>
    <row r="73" spans="1:2" x14ac:dyDescent="0.25">
      <c r="A73">
        <v>73</v>
      </c>
      <c r="B73" t="str">
        <f t="shared" si="1"/>
        <v>I</v>
      </c>
    </row>
    <row r="74" spans="1:2" x14ac:dyDescent="0.25">
      <c r="A74">
        <v>74</v>
      </c>
      <c r="B74" t="str">
        <f t="shared" si="1"/>
        <v>J</v>
      </c>
    </row>
    <row r="75" spans="1:2" x14ac:dyDescent="0.25">
      <c r="A75">
        <v>75</v>
      </c>
      <c r="B75" t="str">
        <f t="shared" si="1"/>
        <v>K</v>
      </c>
    </row>
    <row r="76" spans="1:2" x14ac:dyDescent="0.25">
      <c r="A76">
        <v>76</v>
      </c>
      <c r="B76" t="str">
        <f t="shared" si="1"/>
        <v>L</v>
      </c>
    </row>
    <row r="77" spans="1:2" x14ac:dyDescent="0.25">
      <c r="A77">
        <v>77</v>
      </c>
      <c r="B77" t="str">
        <f t="shared" si="1"/>
        <v>M</v>
      </c>
    </row>
    <row r="78" spans="1:2" x14ac:dyDescent="0.25">
      <c r="A78">
        <v>78</v>
      </c>
      <c r="B78" t="str">
        <f t="shared" si="1"/>
        <v>N</v>
      </c>
    </row>
    <row r="79" spans="1:2" x14ac:dyDescent="0.25">
      <c r="A79">
        <v>79</v>
      </c>
      <c r="B79" t="str">
        <f t="shared" si="1"/>
        <v>O</v>
      </c>
    </row>
    <row r="80" spans="1:2" x14ac:dyDescent="0.25">
      <c r="A80">
        <v>80</v>
      </c>
      <c r="B80" t="str">
        <f t="shared" si="1"/>
        <v>P</v>
      </c>
    </row>
    <row r="81" spans="1:2" x14ac:dyDescent="0.25">
      <c r="A81">
        <v>81</v>
      </c>
      <c r="B81" t="str">
        <f t="shared" si="1"/>
        <v>Q</v>
      </c>
    </row>
    <row r="82" spans="1:2" x14ac:dyDescent="0.25">
      <c r="A82">
        <v>82</v>
      </c>
      <c r="B82" t="str">
        <f t="shared" si="1"/>
        <v>R</v>
      </c>
    </row>
    <row r="83" spans="1:2" x14ac:dyDescent="0.25">
      <c r="A83">
        <v>83</v>
      </c>
      <c r="B83" t="str">
        <f t="shared" si="1"/>
        <v>S</v>
      </c>
    </row>
    <row r="84" spans="1:2" x14ac:dyDescent="0.25">
      <c r="A84">
        <v>84</v>
      </c>
      <c r="B84" t="str">
        <f t="shared" si="1"/>
        <v>T</v>
      </c>
    </row>
    <row r="85" spans="1:2" x14ac:dyDescent="0.25">
      <c r="A85">
        <v>85</v>
      </c>
      <c r="B85" t="str">
        <f t="shared" si="1"/>
        <v>U</v>
      </c>
    </row>
    <row r="86" spans="1:2" x14ac:dyDescent="0.25">
      <c r="A86">
        <v>86</v>
      </c>
      <c r="B86" t="str">
        <f t="shared" si="1"/>
        <v>V</v>
      </c>
    </row>
    <row r="87" spans="1:2" x14ac:dyDescent="0.25">
      <c r="A87">
        <v>87</v>
      </c>
      <c r="B87" t="str">
        <f t="shared" si="1"/>
        <v>W</v>
      </c>
    </row>
    <row r="88" spans="1:2" x14ac:dyDescent="0.25">
      <c r="A88">
        <v>88</v>
      </c>
      <c r="B88" t="str">
        <f t="shared" si="1"/>
        <v>X</v>
      </c>
    </row>
    <row r="89" spans="1:2" x14ac:dyDescent="0.25">
      <c r="A89">
        <v>89</v>
      </c>
      <c r="B89" t="str">
        <f t="shared" si="1"/>
        <v>Y</v>
      </c>
    </row>
    <row r="90" spans="1:2" x14ac:dyDescent="0.25">
      <c r="A90">
        <v>90</v>
      </c>
      <c r="B90" t="str">
        <f t="shared" si="1"/>
        <v>Z</v>
      </c>
    </row>
    <row r="91" spans="1:2" x14ac:dyDescent="0.25">
      <c r="A91">
        <v>91</v>
      </c>
      <c r="B91" t="str">
        <f t="shared" si="1"/>
        <v>[</v>
      </c>
    </row>
    <row r="92" spans="1:2" x14ac:dyDescent="0.25">
      <c r="A92">
        <v>92</v>
      </c>
      <c r="B92" t="str">
        <f t="shared" si="1"/>
        <v>\</v>
      </c>
    </row>
    <row r="93" spans="1:2" x14ac:dyDescent="0.25">
      <c r="A93">
        <v>93</v>
      </c>
      <c r="B93" t="str">
        <f t="shared" si="1"/>
        <v>]</v>
      </c>
    </row>
    <row r="94" spans="1:2" x14ac:dyDescent="0.25">
      <c r="A94">
        <v>94</v>
      </c>
      <c r="B94" t="str">
        <f t="shared" si="1"/>
        <v>^</v>
      </c>
    </row>
    <row r="95" spans="1:2" x14ac:dyDescent="0.25">
      <c r="A95">
        <v>95</v>
      </c>
      <c r="B95" t="str">
        <f t="shared" si="1"/>
        <v>_</v>
      </c>
    </row>
    <row r="96" spans="1:2" x14ac:dyDescent="0.25">
      <c r="A96">
        <v>96</v>
      </c>
      <c r="B96" t="str">
        <f t="shared" si="1"/>
        <v>`</v>
      </c>
    </row>
    <row r="97" spans="1:2" x14ac:dyDescent="0.25">
      <c r="A97">
        <v>97</v>
      </c>
      <c r="B97" t="str">
        <f t="shared" si="1"/>
        <v>a</v>
      </c>
    </row>
    <row r="98" spans="1:2" x14ac:dyDescent="0.25">
      <c r="A98">
        <v>98</v>
      </c>
      <c r="B98" t="str">
        <f t="shared" si="1"/>
        <v>b</v>
      </c>
    </row>
    <row r="99" spans="1:2" x14ac:dyDescent="0.25">
      <c r="A99">
        <v>99</v>
      </c>
      <c r="B99" t="str">
        <f t="shared" si="1"/>
        <v>c</v>
      </c>
    </row>
    <row r="100" spans="1:2" x14ac:dyDescent="0.25">
      <c r="A100">
        <v>100</v>
      </c>
      <c r="B100" t="str">
        <f t="shared" si="1"/>
        <v>d</v>
      </c>
    </row>
    <row r="101" spans="1:2" x14ac:dyDescent="0.25">
      <c r="A101">
        <v>101</v>
      </c>
      <c r="B101" t="str">
        <f t="shared" si="1"/>
        <v>e</v>
      </c>
    </row>
    <row r="102" spans="1:2" x14ac:dyDescent="0.25">
      <c r="A102">
        <v>102</v>
      </c>
      <c r="B102" t="str">
        <f t="shared" si="1"/>
        <v>f</v>
      </c>
    </row>
    <row r="103" spans="1:2" x14ac:dyDescent="0.25">
      <c r="A103">
        <v>103</v>
      </c>
      <c r="B103" t="str">
        <f t="shared" si="1"/>
        <v>g</v>
      </c>
    </row>
    <row r="104" spans="1:2" x14ac:dyDescent="0.25">
      <c r="A104">
        <v>104</v>
      </c>
      <c r="B104" t="str">
        <f t="shared" si="1"/>
        <v>h</v>
      </c>
    </row>
    <row r="105" spans="1:2" x14ac:dyDescent="0.25">
      <c r="A105">
        <v>105</v>
      </c>
      <c r="B105" t="str">
        <f t="shared" si="1"/>
        <v>i</v>
      </c>
    </row>
    <row r="106" spans="1:2" x14ac:dyDescent="0.25">
      <c r="A106">
        <v>106</v>
      </c>
      <c r="B106" t="str">
        <f t="shared" si="1"/>
        <v>j</v>
      </c>
    </row>
    <row r="107" spans="1:2" x14ac:dyDescent="0.25">
      <c r="A107">
        <v>107</v>
      </c>
      <c r="B107" t="str">
        <f t="shared" si="1"/>
        <v>k</v>
      </c>
    </row>
    <row r="108" spans="1:2" x14ac:dyDescent="0.25">
      <c r="A108">
        <v>108</v>
      </c>
      <c r="B108" t="str">
        <f t="shared" si="1"/>
        <v>l</v>
      </c>
    </row>
    <row r="109" spans="1:2" x14ac:dyDescent="0.25">
      <c r="A109">
        <v>109</v>
      </c>
      <c r="B109" t="str">
        <f t="shared" si="1"/>
        <v>m</v>
      </c>
    </row>
    <row r="110" spans="1:2" x14ac:dyDescent="0.25">
      <c r="A110">
        <v>110</v>
      </c>
      <c r="B110" t="str">
        <f t="shared" si="1"/>
        <v>n</v>
      </c>
    </row>
    <row r="111" spans="1:2" x14ac:dyDescent="0.25">
      <c r="A111">
        <v>111</v>
      </c>
      <c r="B111" t="str">
        <f t="shared" si="1"/>
        <v>o</v>
      </c>
    </row>
    <row r="112" spans="1:2" x14ac:dyDescent="0.25">
      <c r="A112">
        <v>112</v>
      </c>
      <c r="B112" t="str">
        <f t="shared" si="1"/>
        <v>p</v>
      </c>
    </row>
    <row r="113" spans="1:2" x14ac:dyDescent="0.25">
      <c r="A113">
        <v>113</v>
      </c>
      <c r="B113" t="str">
        <f t="shared" si="1"/>
        <v>q</v>
      </c>
    </row>
    <row r="114" spans="1:2" x14ac:dyDescent="0.25">
      <c r="A114">
        <v>114</v>
      </c>
      <c r="B114" t="str">
        <f t="shared" si="1"/>
        <v>r</v>
      </c>
    </row>
    <row r="115" spans="1:2" x14ac:dyDescent="0.25">
      <c r="A115">
        <v>115</v>
      </c>
      <c r="B115" t="str">
        <f t="shared" si="1"/>
        <v>s</v>
      </c>
    </row>
    <row r="116" spans="1:2" x14ac:dyDescent="0.25">
      <c r="A116">
        <v>116</v>
      </c>
      <c r="B116" t="str">
        <f t="shared" si="1"/>
        <v>t</v>
      </c>
    </row>
    <row r="117" spans="1:2" x14ac:dyDescent="0.25">
      <c r="A117">
        <v>117</v>
      </c>
      <c r="B117" t="str">
        <f t="shared" si="1"/>
        <v>u</v>
      </c>
    </row>
    <row r="118" spans="1:2" x14ac:dyDescent="0.25">
      <c r="A118">
        <v>118</v>
      </c>
      <c r="B118" t="str">
        <f t="shared" si="1"/>
        <v>v</v>
      </c>
    </row>
    <row r="119" spans="1:2" x14ac:dyDescent="0.25">
      <c r="A119">
        <v>119</v>
      </c>
      <c r="B119" t="str">
        <f t="shared" si="1"/>
        <v>w</v>
      </c>
    </row>
    <row r="120" spans="1:2" x14ac:dyDescent="0.25">
      <c r="A120">
        <v>120</v>
      </c>
      <c r="B120" t="str">
        <f t="shared" si="1"/>
        <v>x</v>
      </c>
    </row>
    <row r="121" spans="1:2" x14ac:dyDescent="0.25">
      <c r="A121">
        <v>121</v>
      </c>
      <c r="B121" t="str">
        <f t="shared" si="1"/>
        <v>y</v>
      </c>
    </row>
    <row r="122" spans="1:2" x14ac:dyDescent="0.25">
      <c r="A122">
        <v>122</v>
      </c>
      <c r="B122" t="str">
        <f t="shared" si="1"/>
        <v>z</v>
      </c>
    </row>
    <row r="123" spans="1:2" x14ac:dyDescent="0.25">
      <c r="A123">
        <v>123</v>
      </c>
      <c r="B123" t="str">
        <f t="shared" si="1"/>
        <v>{</v>
      </c>
    </row>
    <row r="124" spans="1:2" x14ac:dyDescent="0.25">
      <c r="A124">
        <v>124</v>
      </c>
      <c r="B124" t="str">
        <f t="shared" si="1"/>
        <v>|</v>
      </c>
    </row>
    <row r="125" spans="1:2" x14ac:dyDescent="0.25">
      <c r="A125">
        <v>125</v>
      </c>
      <c r="B125" t="str">
        <f t="shared" si="1"/>
        <v>}</v>
      </c>
    </row>
    <row r="126" spans="1:2" x14ac:dyDescent="0.25">
      <c r="A126">
        <v>126</v>
      </c>
      <c r="B126" t="str">
        <f t="shared" si="1"/>
        <v>~</v>
      </c>
    </row>
    <row r="127" spans="1:2" x14ac:dyDescent="0.25">
      <c r="A127">
        <v>127</v>
      </c>
      <c r="B127" t="str">
        <f t="shared" si="1"/>
        <v></v>
      </c>
    </row>
    <row r="128" spans="1:2" x14ac:dyDescent="0.25">
      <c r="A128">
        <v>128</v>
      </c>
      <c r="B128" t="str">
        <f t="shared" si="1"/>
        <v>€</v>
      </c>
    </row>
    <row r="129" spans="1:2" x14ac:dyDescent="0.25">
      <c r="A129">
        <v>129</v>
      </c>
      <c r="B129" t="str">
        <f t="shared" si="1"/>
        <v></v>
      </c>
    </row>
    <row r="130" spans="1:2" x14ac:dyDescent="0.25">
      <c r="A130">
        <v>130</v>
      </c>
      <c r="B130" t="str">
        <f t="shared" ref="B130:B193" si="2">CHAR(A130)</f>
        <v>‚</v>
      </c>
    </row>
    <row r="131" spans="1:2" x14ac:dyDescent="0.25">
      <c r="A131">
        <v>131</v>
      </c>
      <c r="B131" t="str">
        <f t="shared" si="2"/>
        <v>ƒ</v>
      </c>
    </row>
    <row r="132" spans="1:2" x14ac:dyDescent="0.25">
      <c r="A132">
        <v>132</v>
      </c>
      <c r="B132" t="str">
        <f t="shared" si="2"/>
        <v>„</v>
      </c>
    </row>
    <row r="133" spans="1:2" x14ac:dyDescent="0.25">
      <c r="A133">
        <v>133</v>
      </c>
      <c r="B133" t="str">
        <f t="shared" si="2"/>
        <v>…</v>
      </c>
    </row>
    <row r="134" spans="1:2" x14ac:dyDescent="0.25">
      <c r="A134">
        <v>134</v>
      </c>
      <c r="B134" t="str">
        <f t="shared" si="2"/>
        <v>†</v>
      </c>
    </row>
    <row r="135" spans="1:2" x14ac:dyDescent="0.25">
      <c r="A135">
        <v>135</v>
      </c>
      <c r="B135" t="str">
        <f t="shared" si="2"/>
        <v>‡</v>
      </c>
    </row>
    <row r="136" spans="1:2" x14ac:dyDescent="0.25">
      <c r="A136">
        <v>136</v>
      </c>
      <c r="B136" t="str">
        <f t="shared" si="2"/>
        <v>ˆ</v>
      </c>
    </row>
    <row r="137" spans="1:2" x14ac:dyDescent="0.25">
      <c r="A137">
        <v>137</v>
      </c>
      <c r="B137" t="str">
        <f t="shared" si="2"/>
        <v>‰</v>
      </c>
    </row>
    <row r="138" spans="1:2" x14ac:dyDescent="0.25">
      <c r="A138">
        <v>138</v>
      </c>
      <c r="B138" t="str">
        <f t="shared" si="2"/>
        <v>Š</v>
      </c>
    </row>
    <row r="139" spans="1:2" x14ac:dyDescent="0.25">
      <c r="A139">
        <v>139</v>
      </c>
      <c r="B139" t="str">
        <f t="shared" si="2"/>
        <v>‹</v>
      </c>
    </row>
    <row r="140" spans="1:2" x14ac:dyDescent="0.25">
      <c r="A140">
        <v>140</v>
      </c>
      <c r="B140" t="str">
        <f t="shared" si="2"/>
        <v>Œ</v>
      </c>
    </row>
    <row r="141" spans="1:2" x14ac:dyDescent="0.25">
      <c r="A141">
        <v>141</v>
      </c>
      <c r="B141" t="str">
        <f t="shared" si="2"/>
        <v></v>
      </c>
    </row>
    <row r="142" spans="1:2" x14ac:dyDescent="0.25">
      <c r="A142">
        <v>142</v>
      </c>
      <c r="B142" t="str">
        <f t="shared" si="2"/>
        <v>Ž</v>
      </c>
    </row>
    <row r="143" spans="1:2" x14ac:dyDescent="0.25">
      <c r="A143">
        <v>143</v>
      </c>
      <c r="B143" t="str">
        <f t="shared" si="2"/>
        <v></v>
      </c>
    </row>
    <row r="144" spans="1:2" x14ac:dyDescent="0.25">
      <c r="A144">
        <v>144</v>
      </c>
      <c r="B144" t="str">
        <f t="shared" si="2"/>
        <v></v>
      </c>
    </row>
    <row r="145" spans="1:2" x14ac:dyDescent="0.25">
      <c r="A145">
        <v>145</v>
      </c>
      <c r="B145" t="str">
        <f t="shared" si="2"/>
        <v>‘</v>
      </c>
    </row>
    <row r="146" spans="1:2" x14ac:dyDescent="0.25">
      <c r="A146">
        <v>146</v>
      </c>
      <c r="B146" t="str">
        <f t="shared" si="2"/>
        <v>’</v>
      </c>
    </row>
    <row r="147" spans="1:2" x14ac:dyDescent="0.25">
      <c r="A147">
        <v>147</v>
      </c>
      <c r="B147" t="str">
        <f t="shared" si="2"/>
        <v>“</v>
      </c>
    </row>
    <row r="148" spans="1:2" x14ac:dyDescent="0.25">
      <c r="A148">
        <v>148</v>
      </c>
      <c r="B148" t="str">
        <f t="shared" si="2"/>
        <v>”</v>
      </c>
    </row>
    <row r="149" spans="1:2" x14ac:dyDescent="0.25">
      <c r="A149">
        <v>149</v>
      </c>
      <c r="B149" t="str">
        <f t="shared" si="2"/>
        <v>•</v>
      </c>
    </row>
    <row r="150" spans="1:2" x14ac:dyDescent="0.25">
      <c r="A150">
        <v>150</v>
      </c>
      <c r="B150" t="str">
        <f t="shared" si="2"/>
        <v>–</v>
      </c>
    </row>
    <row r="151" spans="1:2" x14ac:dyDescent="0.25">
      <c r="A151">
        <v>151</v>
      </c>
      <c r="B151" t="str">
        <f t="shared" si="2"/>
        <v>—</v>
      </c>
    </row>
    <row r="152" spans="1:2" x14ac:dyDescent="0.25">
      <c r="A152">
        <v>152</v>
      </c>
      <c r="B152" t="str">
        <f t="shared" si="2"/>
        <v>˜</v>
      </c>
    </row>
    <row r="153" spans="1:2" x14ac:dyDescent="0.25">
      <c r="A153">
        <v>153</v>
      </c>
      <c r="B153" t="str">
        <f t="shared" si="2"/>
        <v>™</v>
      </c>
    </row>
    <row r="154" spans="1:2" x14ac:dyDescent="0.25">
      <c r="A154">
        <v>154</v>
      </c>
      <c r="B154" t="str">
        <f t="shared" si="2"/>
        <v>š</v>
      </c>
    </row>
    <row r="155" spans="1:2" x14ac:dyDescent="0.25">
      <c r="A155">
        <v>155</v>
      </c>
      <c r="B155" t="str">
        <f t="shared" si="2"/>
        <v>›</v>
      </c>
    </row>
    <row r="156" spans="1:2" x14ac:dyDescent="0.25">
      <c r="A156">
        <v>156</v>
      </c>
      <c r="B156" t="str">
        <f t="shared" si="2"/>
        <v>œ</v>
      </c>
    </row>
    <row r="157" spans="1:2" x14ac:dyDescent="0.25">
      <c r="A157">
        <v>157</v>
      </c>
      <c r="B157" t="str">
        <f t="shared" si="2"/>
        <v></v>
      </c>
    </row>
    <row r="158" spans="1:2" x14ac:dyDescent="0.25">
      <c r="A158">
        <v>158</v>
      </c>
      <c r="B158" t="str">
        <f t="shared" si="2"/>
        <v>ž</v>
      </c>
    </row>
    <row r="159" spans="1:2" x14ac:dyDescent="0.25">
      <c r="A159">
        <v>159</v>
      </c>
      <c r="B159" t="str">
        <f t="shared" si="2"/>
        <v>Ÿ</v>
      </c>
    </row>
    <row r="160" spans="1:2" x14ac:dyDescent="0.25">
      <c r="A160">
        <v>160</v>
      </c>
      <c r="B160" t="str">
        <f t="shared" si="2"/>
        <v> </v>
      </c>
    </row>
    <row r="161" spans="1:2" x14ac:dyDescent="0.25">
      <c r="A161">
        <v>161</v>
      </c>
      <c r="B161" t="str">
        <f t="shared" si="2"/>
        <v>¡</v>
      </c>
    </row>
    <row r="162" spans="1:2" x14ac:dyDescent="0.25">
      <c r="A162">
        <v>162</v>
      </c>
      <c r="B162" t="str">
        <f t="shared" si="2"/>
        <v>¢</v>
      </c>
    </row>
    <row r="163" spans="1:2" x14ac:dyDescent="0.25">
      <c r="A163">
        <v>163</v>
      </c>
      <c r="B163" t="str">
        <f t="shared" si="2"/>
        <v>£</v>
      </c>
    </row>
    <row r="164" spans="1:2" x14ac:dyDescent="0.25">
      <c r="A164">
        <v>164</v>
      </c>
      <c r="B164" t="str">
        <f t="shared" si="2"/>
        <v>¤</v>
      </c>
    </row>
    <row r="165" spans="1:2" x14ac:dyDescent="0.25">
      <c r="A165">
        <v>165</v>
      </c>
      <c r="B165" t="str">
        <f t="shared" si="2"/>
        <v>¥</v>
      </c>
    </row>
    <row r="166" spans="1:2" x14ac:dyDescent="0.25">
      <c r="A166">
        <v>166</v>
      </c>
      <c r="B166" t="str">
        <f t="shared" si="2"/>
        <v>¦</v>
      </c>
    </row>
    <row r="167" spans="1:2" x14ac:dyDescent="0.25">
      <c r="A167">
        <v>167</v>
      </c>
      <c r="B167" t="str">
        <f t="shared" si="2"/>
        <v>§</v>
      </c>
    </row>
    <row r="168" spans="1:2" x14ac:dyDescent="0.25">
      <c r="A168">
        <v>168</v>
      </c>
      <c r="B168" t="str">
        <f t="shared" si="2"/>
        <v>¨</v>
      </c>
    </row>
    <row r="169" spans="1:2" x14ac:dyDescent="0.25">
      <c r="A169">
        <v>169</v>
      </c>
      <c r="B169" t="str">
        <f t="shared" si="2"/>
        <v>©</v>
      </c>
    </row>
    <row r="170" spans="1:2" x14ac:dyDescent="0.25">
      <c r="A170">
        <v>170</v>
      </c>
      <c r="B170" t="str">
        <f t="shared" si="2"/>
        <v>ª</v>
      </c>
    </row>
    <row r="171" spans="1:2" x14ac:dyDescent="0.25">
      <c r="A171">
        <v>171</v>
      </c>
      <c r="B171" t="str">
        <f t="shared" si="2"/>
        <v>«</v>
      </c>
    </row>
    <row r="172" spans="1:2" x14ac:dyDescent="0.25">
      <c r="A172">
        <v>172</v>
      </c>
      <c r="B172" t="str">
        <f t="shared" si="2"/>
        <v>¬</v>
      </c>
    </row>
    <row r="173" spans="1:2" x14ac:dyDescent="0.25">
      <c r="A173">
        <v>173</v>
      </c>
      <c r="B173" t="str">
        <f t="shared" si="2"/>
        <v>­</v>
      </c>
    </row>
    <row r="174" spans="1:2" x14ac:dyDescent="0.25">
      <c r="A174">
        <v>174</v>
      </c>
      <c r="B174" t="str">
        <f t="shared" si="2"/>
        <v>®</v>
      </c>
    </row>
    <row r="175" spans="1:2" x14ac:dyDescent="0.25">
      <c r="A175">
        <v>175</v>
      </c>
      <c r="B175" t="str">
        <f t="shared" si="2"/>
        <v>¯</v>
      </c>
    </row>
    <row r="176" spans="1:2" x14ac:dyDescent="0.25">
      <c r="A176">
        <v>176</v>
      </c>
      <c r="B176" t="str">
        <f t="shared" si="2"/>
        <v>°</v>
      </c>
    </row>
    <row r="177" spans="1:2" x14ac:dyDescent="0.25">
      <c r="A177">
        <v>177</v>
      </c>
      <c r="B177" t="str">
        <f t="shared" si="2"/>
        <v>±</v>
      </c>
    </row>
    <row r="178" spans="1:2" x14ac:dyDescent="0.25">
      <c r="A178">
        <v>178</v>
      </c>
      <c r="B178" t="str">
        <f t="shared" si="2"/>
        <v>²</v>
      </c>
    </row>
    <row r="179" spans="1:2" x14ac:dyDescent="0.25">
      <c r="A179">
        <v>179</v>
      </c>
      <c r="B179" t="str">
        <f t="shared" si="2"/>
        <v>³</v>
      </c>
    </row>
    <row r="180" spans="1:2" x14ac:dyDescent="0.25">
      <c r="A180">
        <v>180</v>
      </c>
      <c r="B180" t="str">
        <f t="shared" si="2"/>
        <v>´</v>
      </c>
    </row>
    <row r="181" spans="1:2" x14ac:dyDescent="0.25">
      <c r="A181">
        <v>181</v>
      </c>
      <c r="B181" t="str">
        <f t="shared" si="2"/>
        <v>µ</v>
      </c>
    </row>
    <row r="182" spans="1:2" x14ac:dyDescent="0.25">
      <c r="A182">
        <v>182</v>
      </c>
      <c r="B182" t="str">
        <f t="shared" si="2"/>
        <v>¶</v>
      </c>
    </row>
    <row r="183" spans="1:2" x14ac:dyDescent="0.25">
      <c r="A183">
        <v>183</v>
      </c>
      <c r="B183" t="str">
        <f t="shared" si="2"/>
        <v>·</v>
      </c>
    </row>
    <row r="184" spans="1:2" x14ac:dyDescent="0.25">
      <c r="A184">
        <v>184</v>
      </c>
      <c r="B184" t="str">
        <f t="shared" si="2"/>
        <v>¸</v>
      </c>
    </row>
    <row r="185" spans="1:2" x14ac:dyDescent="0.25">
      <c r="A185">
        <v>185</v>
      </c>
      <c r="B185" t="str">
        <f t="shared" si="2"/>
        <v>¹</v>
      </c>
    </row>
    <row r="186" spans="1:2" x14ac:dyDescent="0.25">
      <c r="A186">
        <v>186</v>
      </c>
      <c r="B186" t="str">
        <f t="shared" si="2"/>
        <v>º</v>
      </c>
    </row>
    <row r="187" spans="1:2" x14ac:dyDescent="0.25">
      <c r="A187">
        <v>187</v>
      </c>
      <c r="B187" t="str">
        <f t="shared" si="2"/>
        <v>»</v>
      </c>
    </row>
    <row r="188" spans="1:2" x14ac:dyDescent="0.25">
      <c r="A188">
        <v>188</v>
      </c>
      <c r="B188" t="str">
        <f t="shared" si="2"/>
        <v>¼</v>
      </c>
    </row>
    <row r="189" spans="1:2" x14ac:dyDescent="0.25">
      <c r="A189">
        <v>189</v>
      </c>
      <c r="B189" t="str">
        <f t="shared" si="2"/>
        <v>½</v>
      </c>
    </row>
    <row r="190" spans="1:2" x14ac:dyDescent="0.25">
      <c r="A190">
        <v>190</v>
      </c>
      <c r="B190" t="str">
        <f t="shared" si="2"/>
        <v>¾</v>
      </c>
    </row>
    <row r="191" spans="1:2" x14ac:dyDescent="0.25">
      <c r="A191">
        <v>191</v>
      </c>
      <c r="B191" t="str">
        <f t="shared" si="2"/>
        <v>¿</v>
      </c>
    </row>
    <row r="192" spans="1:2" x14ac:dyDescent="0.25">
      <c r="A192">
        <v>192</v>
      </c>
      <c r="B192" t="str">
        <f t="shared" si="2"/>
        <v>À</v>
      </c>
    </row>
    <row r="193" spans="1:2" x14ac:dyDescent="0.25">
      <c r="A193">
        <v>193</v>
      </c>
      <c r="B193" t="str">
        <f t="shared" si="2"/>
        <v>Á</v>
      </c>
    </row>
    <row r="194" spans="1:2" x14ac:dyDescent="0.25">
      <c r="A194">
        <v>194</v>
      </c>
      <c r="B194" t="str">
        <f t="shared" ref="B194:B255" si="3">CHAR(A194)</f>
        <v>Â</v>
      </c>
    </row>
    <row r="195" spans="1:2" x14ac:dyDescent="0.25">
      <c r="A195">
        <v>195</v>
      </c>
      <c r="B195" t="str">
        <f t="shared" si="3"/>
        <v>Ã</v>
      </c>
    </row>
    <row r="196" spans="1:2" x14ac:dyDescent="0.25">
      <c r="A196">
        <v>196</v>
      </c>
      <c r="B196" t="str">
        <f t="shared" si="3"/>
        <v>Ä</v>
      </c>
    </row>
    <row r="197" spans="1:2" x14ac:dyDescent="0.25">
      <c r="A197">
        <v>197</v>
      </c>
      <c r="B197" t="str">
        <f t="shared" si="3"/>
        <v>Å</v>
      </c>
    </row>
    <row r="198" spans="1:2" x14ac:dyDescent="0.25">
      <c r="A198">
        <v>198</v>
      </c>
      <c r="B198" t="str">
        <f t="shared" si="3"/>
        <v>Æ</v>
      </c>
    </row>
    <row r="199" spans="1:2" x14ac:dyDescent="0.25">
      <c r="A199">
        <v>199</v>
      </c>
      <c r="B199" t="str">
        <f t="shared" si="3"/>
        <v>Ç</v>
      </c>
    </row>
    <row r="200" spans="1:2" x14ac:dyDescent="0.25">
      <c r="A200">
        <v>200</v>
      </c>
      <c r="B200" t="str">
        <f t="shared" si="3"/>
        <v>È</v>
      </c>
    </row>
    <row r="201" spans="1:2" x14ac:dyDescent="0.25">
      <c r="A201">
        <v>201</v>
      </c>
      <c r="B201" t="str">
        <f t="shared" si="3"/>
        <v>É</v>
      </c>
    </row>
    <row r="202" spans="1:2" x14ac:dyDescent="0.25">
      <c r="A202">
        <v>202</v>
      </c>
      <c r="B202" t="str">
        <f t="shared" si="3"/>
        <v>Ê</v>
      </c>
    </row>
    <row r="203" spans="1:2" x14ac:dyDescent="0.25">
      <c r="A203">
        <v>203</v>
      </c>
      <c r="B203" t="str">
        <f t="shared" si="3"/>
        <v>Ë</v>
      </c>
    </row>
    <row r="204" spans="1:2" x14ac:dyDescent="0.25">
      <c r="A204">
        <v>204</v>
      </c>
      <c r="B204" t="str">
        <f t="shared" si="3"/>
        <v>Ì</v>
      </c>
    </row>
    <row r="205" spans="1:2" x14ac:dyDescent="0.25">
      <c r="A205">
        <v>205</v>
      </c>
      <c r="B205" t="str">
        <f t="shared" si="3"/>
        <v>Í</v>
      </c>
    </row>
    <row r="206" spans="1:2" x14ac:dyDescent="0.25">
      <c r="A206">
        <v>206</v>
      </c>
      <c r="B206" t="str">
        <f t="shared" si="3"/>
        <v>Î</v>
      </c>
    </row>
    <row r="207" spans="1:2" x14ac:dyDescent="0.25">
      <c r="A207">
        <v>207</v>
      </c>
      <c r="B207" t="str">
        <f t="shared" si="3"/>
        <v>Ï</v>
      </c>
    </row>
    <row r="208" spans="1:2" x14ac:dyDescent="0.25">
      <c r="A208">
        <v>208</v>
      </c>
      <c r="B208" t="str">
        <f t="shared" si="3"/>
        <v>Ð</v>
      </c>
    </row>
    <row r="209" spans="1:2" x14ac:dyDescent="0.25">
      <c r="A209">
        <v>209</v>
      </c>
      <c r="B209" t="str">
        <f t="shared" si="3"/>
        <v>Ñ</v>
      </c>
    </row>
    <row r="210" spans="1:2" x14ac:dyDescent="0.25">
      <c r="A210">
        <v>210</v>
      </c>
      <c r="B210" t="str">
        <f t="shared" si="3"/>
        <v>Ò</v>
      </c>
    </row>
    <row r="211" spans="1:2" x14ac:dyDescent="0.25">
      <c r="A211">
        <v>211</v>
      </c>
      <c r="B211" t="str">
        <f t="shared" si="3"/>
        <v>Ó</v>
      </c>
    </row>
    <row r="212" spans="1:2" x14ac:dyDescent="0.25">
      <c r="A212">
        <v>212</v>
      </c>
      <c r="B212" t="str">
        <f t="shared" si="3"/>
        <v>Ô</v>
      </c>
    </row>
    <row r="213" spans="1:2" x14ac:dyDescent="0.25">
      <c r="A213">
        <v>213</v>
      </c>
      <c r="B213" t="str">
        <f t="shared" si="3"/>
        <v>Õ</v>
      </c>
    </row>
    <row r="214" spans="1:2" x14ac:dyDescent="0.25">
      <c r="A214">
        <v>214</v>
      </c>
      <c r="B214" t="str">
        <f t="shared" si="3"/>
        <v>Ö</v>
      </c>
    </row>
    <row r="215" spans="1:2" x14ac:dyDescent="0.25">
      <c r="A215">
        <v>215</v>
      </c>
      <c r="B215" t="str">
        <f t="shared" si="3"/>
        <v>×</v>
      </c>
    </row>
    <row r="216" spans="1:2" x14ac:dyDescent="0.25">
      <c r="A216">
        <v>216</v>
      </c>
      <c r="B216" t="str">
        <f t="shared" si="3"/>
        <v>Ø</v>
      </c>
    </row>
    <row r="217" spans="1:2" x14ac:dyDescent="0.25">
      <c r="A217">
        <v>217</v>
      </c>
      <c r="B217" t="str">
        <f t="shared" si="3"/>
        <v>Ù</v>
      </c>
    </row>
    <row r="218" spans="1:2" x14ac:dyDescent="0.25">
      <c r="A218">
        <v>218</v>
      </c>
      <c r="B218" t="str">
        <f t="shared" si="3"/>
        <v>Ú</v>
      </c>
    </row>
    <row r="219" spans="1:2" x14ac:dyDescent="0.25">
      <c r="A219">
        <v>219</v>
      </c>
      <c r="B219" t="str">
        <f t="shared" si="3"/>
        <v>Û</v>
      </c>
    </row>
    <row r="220" spans="1:2" x14ac:dyDescent="0.25">
      <c r="A220">
        <v>220</v>
      </c>
      <c r="B220" t="str">
        <f t="shared" si="3"/>
        <v>Ü</v>
      </c>
    </row>
    <row r="221" spans="1:2" x14ac:dyDescent="0.25">
      <c r="A221">
        <v>221</v>
      </c>
      <c r="B221" t="str">
        <f t="shared" si="3"/>
        <v>Ý</v>
      </c>
    </row>
    <row r="222" spans="1:2" x14ac:dyDescent="0.25">
      <c r="A222">
        <v>222</v>
      </c>
      <c r="B222" t="str">
        <f t="shared" si="3"/>
        <v>Þ</v>
      </c>
    </row>
    <row r="223" spans="1:2" x14ac:dyDescent="0.25">
      <c r="A223">
        <v>223</v>
      </c>
      <c r="B223" t="str">
        <f t="shared" si="3"/>
        <v>ß</v>
      </c>
    </row>
    <row r="224" spans="1:2" x14ac:dyDescent="0.25">
      <c r="A224">
        <v>224</v>
      </c>
      <c r="B224" t="str">
        <f t="shared" si="3"/>
        <v>à</v>
      </c>
    </row>
    <row r="225" spans="1:2" x14ac:dyDescent="0.25">
      <c r="A225">
        <v>225</v>
      </c>
      <c r="B225" t="str">
        <f t="shared" si="3"/>
        <v>á</v>
      </c>
    </row>
    <row r="226" spans="1:2" x14ac:dyDescent="0.25">
      <c r="A226">
        <v>226</v>
      </c>
      <c r="B226" t="str">
        <f t="shared" si="3"/>
        <v>â</v>
      </c>
    </row>
    <row r="227" spans="1:2" x14ac:dyDescent="0.25">
      <c r="A227">
        <v>227</v>
      </c>
      <c r="B227" t="str">
        <f t="shared" si="3"/>
        <v>ã</v>
      </c>
    </row>
    <row r="228" spans="1:2" x14ac:dyDescent="0.25">
      <c r="A228">
        <v>228</v>
      </c>
      <c r="B228" t="str">
        <f t="shared" si="3"/>
        <v>ä</v>
      </c>
    </row>
    <row r="229" spans="1:2" x14ac:dyDescent="0.25">
      <c r="A229">
        <v>229</v>
      </c>
      <c r="B229" t="str">
        <f t="shared" si="3"/>
        <v>å</v>
      </c>
    </row>
    <row r="230" spans="1:2" x14ac:dyDescent="0.25">
      <c r="A230">
        <v>230</v>
      </c>
      <c r="B230" t="str">
        <f t="shared" si="3"/>
        <v>æ</v>
      </c>
    </row>
    <row r="231" spans="1:2" x14ac:dyDescent="0.25">
      <c r="A231">
        <v>231</v>
      </c>
      <c r="B231" t="str">
        <f t="shared" si="3"/>
        <v>ç</v>
      </c>
    </row>
    <row r="232" spans="1:2" x14ac:dyDescent="0.25">
      <c r="A232">
        <v>232</v>
      </c>
      <c r="B232" t="str">
        <f t="shared" si="3"/>
        <v>è</v>
      </c>
    </row>
    <row r="233" spans="1:2" x14ac:dyDescent="0.25">
      <c r="A233">
        <v>233</v>
      </c>
      <c r="B233" t="str">
        <f t="shared" si="3"/>
        <v>é</v>
      </c>
    </row>
    <row r="234" spans="1:2" x14ac:dyDescent="0.25">
      <c r="A234">
        <v>234</v>
      </c>
      <c r="B234" t="str">
        <f t="shared" si="3"/>
        <v>ê</v>
      </c>
    </row>
    <row r="235" spans="1:2" x14ac:dyDescent="0.25">
      <c r="A235">
        <v>235</v>
      </c>
      <c r="B235" t="str">
        <f t="shared" si="3"/>
        <v>ë</v>
      </c>
    </row>
    <row r="236" spans="1:2" x14ac:dyDescent="0.25">
      <c r="A236">
        <v>236</v>
      </c>
      <c r="B236" t="str">
        <f t="shared" si="3"/>
        <v>ì</v>
      </c>
    </row>
    <row r="237" spans="1:2" x14ac:dyDescent="0.25">
      <c r="A237">
        <v>237</v>
      </c>
      <c r="B237" t="str">
        <f t="shared" si="3"/>
        <v>í</v>
      </c>
    </row>
    <row r="238" spans="1:2" x14ac:dyDescent="0.25">
      <c r="A238">
        <v>238</v>
      </c>
      <c r="B238" t="str">
        <f t="shared" si="3"/>
        <v>î</v>
      </c>
    </row>
    <row r="239" spans="1:2" x14ac:dyDescent="0.25">
      <c r="A239">
        <v>239</v>
      </c>
      <c r="B239" t="str">
        <f t="shared" si="3"/>
        <v>ï</v>
      </c>
    </row>
    <row r="240" spans="1:2" x14ac:dyDescent="0.25">
      <c r="A240">
        <v>240</v>
      </c>
      <c r="B240" t="str">
        <f t="shared" si="3"/>
        <v>ð</v>
      </c>
    </row>
    <row r="241" spans="1:2" x14ac:dyDescent="0.25">
      <c r="A241">
        <v>241</v>
      </c>
      <c r="B241" t="str">
        <f t="shared" si="3"/>
        <v>ñ</v>
      </c>
    </row>
    <row r="242" spans="1:2" x14ac:dyDescent="0.25">
      <c r="A242">
        <v>242</v>
      </c>
      <c r="B242" t="str">
        <f t="shared" si="3"/>
        <v>ò</v>
      </c>
    </row>
    <row r="243" spans="1:2" x14ac:dyDescent="0.25">
      <c r="A243">
        <v>243</v>
      </c>
      <c r="B243" t="str">
        <f t="shared" si="3"/>
        <v>ó</v>
      </c>
    </row>
    <row r="244" spans="1:2" x14ac:dyDescent="0.25">
      <c r="A244">
        <v>244</v>
      </c>
      <c r="B244" t="str">
        <f t="shared" si="3"/>
        <v>ô</v>
      </c>
    </row>
    <row r="245" spans="1:2" x14ac:dyDescent="0.25">
      <c r="A245">
        <v>245</v>
      </c>
      <c r="B245" t="str">
        <f t="shared" si="3"/>
        <v>õ</v>
      </c>
    </row>
    <row r="246" spans="1:2" x14ac:dyDescent="0.25">
      <c r="A246">
        <v>246</v>
      </c>
      <c r="B246" t="str">
        <f t="shared" si="3"/>
        <v>ö</v>
      </c>
    </row>
    <row r="247" spans="1:2" x14ac:dyDescent="0.25">
      <c r="A247">
        <v>247</v>
      </c>
      <c r="B247" t="str">
        <f t="shared" si="3"/>
        <v>÷</v>
      </c>
    </row>
    <row r="248" spans="1:2" x14ac:dyDescent="0.25">
      <c r="A248">
        <v>248</v>
      </c>
      <c r="B248" t="str">
        <f t="shared" si="3"/>
        <v>ø</v>
      </c>
    </row>
    <row r="249" spans="1:2" x14ac:dyDescent="0.25">
      <c r="A249">
        <v>249</v>
      </c>
      <c r="B249" t="str">
        <f t="shared" si="3"/>
        <v>ù</v>
      </c>
    </row>
    <row r="250" spans="1:2" x14ac:dyDescent="0.25">
      <c r="A250">
        <v>250</v>
      </c>
      <c r="B250" t="str">
        <f t="shared" si="3"/>
        <v>ú</v>
      </c>
    </row>
    <row r="251" spans="1:2" x14ac:dyDescent="0.25">
      <c r="A251">
        <v>251</v>
      </c>
      <c r="B251" t="str">
        <f t="shared" si="3"/>
        <v>û</v>
      </c>
    </row>
    <row r="252" spans="1:2" x14ac:dyDescent="0.25">
      <c r="A252">
        <v>252</v>
      </c>
      <c r="B252" t="str">
        <f t="shared" si="3"/>
        <v>ü</v>
      </c>
    </row>
    <row r="253" spans="1:2" x14ac:dyDescent="0.25">
      <c r="A253">
        <v>253</v>
      </c>
      <c r="B253" t="str">
        <f t="shared" si="3"/>
        <v>ý</v>
      </c>
    </row>
    <row r="254" spans="1:2" x14ac:dyDescent="0.25">
      <c r="A254">
        <v>254</v>
      </c>
      <c r="B254" t="str">
        <f t="shared" si="3"/>
        <v>þ</v>
      </c>
    </row>
    <row r="255" spans="1:2" x14ac:dyDescent="0.25">
      <c r="A255">
        <v>255</v>
      </c>
      <c r="B255" t="str">
        <f t="shared" si="3"/>
        <v>ÿ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4"/>
  <sheetViews>
    <sheetView topLeftCell="A13" workbookViewId="0">
      <selection activeCell="F48" sqref="F48"/>
    </sheetView>
  </sheetViews>
  <sheetFormatPr defaultRowHeight="15" x14ac:dyDescent="0.25"/>
  <cols>
    <col min="3" max="3" width="17.7109375" customWidth="1"/>
    <col min="5" max="5" width="20.140625" customWidth="1"/>
    <col min="6" max="6" width="24.140625" customWidth="1"/>
    <col min="7" max="7" width="13.28515625" customWidth="1"/>
    <col min="9" max="9" width="16.85546875" customWidth="1"/>
  </cols>
  <sheetData>
    <row r="1" spans="3:9" x14ac:dyDescent="0.25">
      <c r="C1" t="s">
        <v>58</v>
      </c>
      <c r="E1" t="s">
        <v>59</v>
      </c>
      <c r="F1">
        <f ca="1">ROUND(RAND()*10000,3)</f>
        <v>2348.8420000000001</v>
      </c>
      <c r="G1" t="s">
        <v>60</v>
      </c>
      <c r="I1" t="s">
        <v>61</v>
      </c>
    </row>
    <row r="2" spans="3:9" x14ac:dyDescent="0.25">
      <c r="C2">
        <f ca="1">RAND()</f>
        <v>0.96689804861540996</v>
      </c>
      <c r="E2">
        <f ca="1">RANDBETWEEN(1,100)</f>
        <v>4</v>
      </c>
      <c r="F2">
        <f t="shared" ref="F2:F17" ca="1" si="0">ROUND(RAND()*10000,3)</f>
        <v>9717.5959999999995</v>
      </c>
      <c r="G2">
        <f ca="1">RAND()*1000</f>
        <v>160.43375185505516</v>
      </c>
      <c r="I2">
        <f ca="1">ROUND(G2:G17,2)</f>
        <v>160.43</v>
      </c>
    </row>
    <row r="3" spans="3:9" x14ac:dyDescent="0.25">
      <c r="C3">
        <f t="shared" ref="C3:C17" ca="1" si="1">RAND()</f>
        <v>0.52580285737622534</v>
      </c>
      <c r="E3">
        <f t="shared" ref="E3:E17" ca="1" si="2">RANDBETWEEN(1,100)</f>
        <v>78</v>
      </c>
      <c r="F3">
        <f t="shared" ca="1" si="0"/>
        <v>7894.3220000000001</v>
      </c>
      <c r="G3">
        <f t="shared" ref="G3:G17" ca="1" si="3">RAND()*1000</f>
        <v>536.20303649301866</v>
      </c>
      <c r="I3">
        <f t="shared" ref="I3:I17" ca="1" si="4">ROUND(G3:G18,2)</f>
        <v>536.20000000000005</v>
      </c>
    </row>
    <row r="4" spans="3:9" x14ac:dyDescent="0.25">
      <c r="C4">
        <f t="shared" ca="1" si="1"/>
        <v>2.3386405372393004E-2</v>
      </c>
      <c r="E4">
        <f t="shared" ca="1" si="2"/>
        <v>28</v>
      </c>
      <c r="F4">
        <f t="shared" ca="1" si="0"/>
        <v>5641.0280000000002</v>
      </c>
      <c r="G4">
        <f t="shared" ca="1" si="3"/>
        <v>341.13018197724654</v>
      </c>
      <c r="I4">
        <f t="shared" ca="1" si="4"/>
        <v>341.13</v>
      </c>
    </row>
    <row r="5" spans="3:9" x14ac:dyDescent="0.25">
      <c r="C5">
        <f t="shared" ca="1" si="1"/>
        <v>0.1093441896777374</v>
      </c>
      <c r="E5">
        <f t="shared" ca="1" si="2"/>
        <v>35</v>
      </c>
      <c r="F5">
        <f t="shared" ca="1" si="0"/>
        <v>2763.665</v>
      </c>
      <c r="G5">
        <f t="shared" ca="1" si="3"/>
        <v>440.14952224180803</v>
      </c>
      <c r="I5">
        <f t="shared" ca="1" si="4"/>
        <v>440.15</v>
      </c>
    </row>
    <row r="6" spans="3:9" x14ac:dyDescent="0.25">
      <c r="C6">
        <f t="shared" ca="1" si="1"/>
        <v>0.57893605299713558</v>
      </c>
      <c r="E6">
        <f t="shared" ca="1" si="2"/>
        <v>19</v>
      </c>
      <c r="F6">
        <f t="shared" ca="1" si="0"/>
        <v>3110.8339999999998</v>
      </c>
      <c r="G6">
        <f t="shared" ca="1" si="3"/>
        <v>903.75701072304594</v>
      </c>
      <c r="I6">
        <f t="shared" ca="1" si="4"/>
        <v>903.76</v>
      </c>
    </row>
    <row r="7" spans="3:9" x14ac:dyDescent="0.25">
      <c r="C7">
        <f t="shared" ca="1" si="1"/>
        <v>0.58433146609372832</v>
      </c>
      <c r="E7">
        <f t="shared" ca="1" si="2"/>
        <v>67</v>
      </c>
      <c r="F7">
        <f t="shared" ca="1" si="0"/>
        <v>7564.607</v>
      </c>
      <c r="G7">
        <f t="shared" ca="1" si="3"/>
        <v>498.67648598817379</v>
      </c>
      <c r="I7">
        <f t="shared" ca="1" si="4"/>
        <v>498.68</v>
      </c>
    </row>
    <row r="8" spans="3:9" x14ac:dyDescent="0.25">
      <c r="C8">
        <f t="shared" ca="1" si="1"/>
        <v>0.27783059426355738</v>
      </c>
      <c r="E8">
        <f t="shared" ca="1" si="2"/>
        <v>70</v>
      </c>
      <c r="F8">
        <f t="shared" ca="1" si="0"/>
        <v>7935.2669999999998</v>
      </c>
      <c r="G8">
        <f t="shared" ca="1" si="3"/>
        <v>136.91019169686425</v>
      </c>
      <c r="I8">
        <f t="shared" ca="1" si="4"/>
        <v>136.91</v>
      </c>
    </row>
    <row r="9" spans="3:9" x14ac:dyDescent="0.25">
      <c r="C9">
        <f t="shared" ca="1" si="1"/>
        <v>0.4960479763129404</v>
      </c>
      <c r="E9">
        <f t="shared" ca="1" si="2"/>
        <v>56</v>
      </c>
      <c r="F9">
        <f t="shared" ca="1" si="0"/>
        <v>4418.7950000000001</v>
      </c>
      <c r="G9">
        <f t="shared" ca="1" si="3"/>
        <v>705.07621185024209</v>
      </c>
      <c r="I9">
        <f t="shared" ca="1" si="4"/>
        <v>705.08</v>
      </c>
    </row>
    <row r="10" spans="3:9" x14ac:dyDescent="0.25">
      <c r="C10">
        <f t="shared" ca="1" si="1"/>
        <v>0.70941644373191937</v>
      </c>
      <c r="E10">
        <f t="shared" ca="1" si="2"/>
        <v>3</v>
      </c>
      <c r="F10">
        <f t="shared" ca="1" si="0"/>
        <v>828.74400000000003</v>
      </c>
      <c r="G10">
        <f t="shared" ca="1" si="3"/>
        <v>442.97983100569439</v>
      </c>
      <c r="I10">
        <f t="shared" ca="1" si="4"/>
        <v>442.98</v>
      </c>
    </row>
    <row r="11" spans="3:9" x14ac:dyDescent="0.25">
      <c r="C11">
        <f t="shared" ca="1" si="1"/>
        <v>0.51188500210242283</v>
      </c>
      <c r="E11">
        <f t="shared" ca="1" si="2"/>
        <v>76</v>
      </c>
      <c r="F11">
        <f t="shared" ca="1" si="0"/>
        <v>2483.5590000000002</v>
      </c>
      <c r="G11">
        <f t="shared" ca="1" si="3"/>
        <v>392.28836950116295</v>
      </c>
      <c r="I11">
        <f t="shared" ca="1" si="4"/>
        <v>392.29</v>
      </c>
    </row>
    <row r="12" spans="3:9" x14ac:dyDescent="0.25">
      <c r="C12">
        <f t="shared" ca="1" si="1"/>
        <v>0.27390114092685569</v>
      </c>
      <c r="E12">
        <f t="shared" ca="1" si="2"/>
        <v>34</v>
      </c>
      <c r="F12">
        <f t="shared" ca="1" si="0"/>
        <v>113.42</v>
      </c>
      <c r="G12">
        <f t="shared" ca="1" si="3"/>
        <v>627.42205939842177</v>
      </c>
      <c r="I12">
        <f t="shared" ca="1" si="4"/>
        <v>627.41999999999996</v>
      </c>
    </row>
    <row r="13" spans="3:9" x14ac:dyDescent="0.25">
      <c r="C13">
        <f t="shared" ca="1" si="1"/>
        <v>0.84110664572905525</v>
      </c>
      <c r="E13">
        <f t="shared" ca="1" si="2"/>
        <v>83</v>
      </c>
      <c r="F13">
        <f t="shared" ca="1" si="0"/>
        <v>6023.1059999999998</v>
      </c>
      <c r="G13">
        <f t="shared" ca="1" si="3"/>
        <v>453.30663845657693</v>
      </c>
      <c r="I13">
        <f t="shared" ca="1" si="4"/>
        <v>453.31</v>
      </c>
    </row>
    <row r="14" spans="3:9" x14ac:dyDescent="0.25">
      <c r="C14">
        <f t="shared" ca="1" si="1"/>
        <v>0.57284208525510827</v>
      </c>
      <c r="E14">
        <f t="shared" ca="1" si="2"/>
        <v>82</v>
      </c>
      <c r="F14">
        <f t="shared" ca="1" si="0"/>
        <v>4587.3519999999999</v>
      </c>
      <c r="G14">
        <f t="shared" ca="1" si="3"/>
        <v>883.91891302074919</v>
      </c>
      <c r="I14">
        <f t="shared" ca="1" si="4"/>
        <v>883.92</v>
      </c>
    </row>
    <row r="15" spans="3:9" x14ac:dyDescent="0.25">
      <c r="C15">
        <f t="shared" ca="1" si="1"/>
        <v>0.76301075171065635</v>
      </c>
      <c r="E15">
        <f t="shared" ca="1" si="2"/>
        <v>78</v>
      </c>
      <c r="F15">
        <f t="shared" ca="1" si="0"/>
        <v>979.55</v>
      </c>
      <c r="G15">
        <f t="shared" ca="1" si="3"/>
        <v>240.79162724083446</v>
      </c>
      <c r="I15">
        <f t="shared" ca="1" si="4"/>
        <v>240.79</v>
      </c>
    </row>
    <row r="16" spans="3:9" x14ac:dyDescent="0.25">
      <c r="C16">
        <f t="shared" ca="1" si="1"/>
        <v>0.30363361730705285</v>
      </c>
      <c r="E16">
        <f t="shared" ca="1" si="2"/>
        <v>1</v>
      </c>
      <c r="F16">
        <f t="shared" ca="1" si="0"/>
        <v>9287.0470000000005</v>
      </c>
      <c r="G16">
        <f t="shared" ca="1" si="3"/>
        <v>324.31732242460987</v>
      </c>
      <c r="I16">
        <f t="shared" ca="1" si="4"/>
        <v>324.32</v>
      </c>
    </row>
    <row r="17" spans="3:9" x14ac:dyDescent="0.25">
      <c r="C17">
        <f t="shared" ca="1" si="1"/>
        <v>0.26331298107272438</v>
      </c>
      <c r="E17">
        <f t="shared" ca="1" si="2"/>
        <v>82</v>
      </c>
      <c r="F17">
        <f t="shared" ca="1" si="0"/>
        <v>692.82399999999996</v>
      </c>
      <c r="G17">
        <f t="shared" ca="1" si="3"/>
        <v>107.84991652072029</v>
      </c>
      <c r="I17">
        <f t="shared" ca="1" si="4"/>
        <v>107.85</v>
      </c>
    </row>
    <row r="21" spans="3:9" x14ac:dyDescent="0.25">
      <c r="C21" s="5" t="s">
        <v>62</v>
      </c>
      <c r="D21" s="5" t="s">
        <v>63</v>
      </c>
      <c r="E21" s="5" t="s">
        <v>64</v>
      </c>
      <c r="F21" s="5" t="s">
        <v>65</v>
      </c>
      <c r="G21" s="5"/>
    </row>
    <row r="22" spans="3:9" x14ac:dyDescent="0.25">
      <c r="C22">
        <v>3.67</v>
      </c>
      <c r="D22">
        <f>ROUND(C22,1)</f>
        <v>3.7</v>
      </c>
      <c r="E22">
        <f>ROUNDUP(C22,1)</f>
        <v>3.7</v>
      </c>
      <c r="F22">
        <f>ROUNDDOWN(C22,1)</f>
        <v>3.6</v>
      </c>
    </row>
    <row r="23" spans="3:9" x14ac:dyDescent="0.25">
      <c r="C23">
        <v>3.55</v>
      </c>
      <c r="D23">
        <f t="shared" ref="D23:D25" si="5">ROUND(C23,1)</f>
        <v>3.6</v>
      </c>
      <c r="E23">
        <f t="shared" ref="E23:E25" si="6">ROUNDUP(C23,1)</f>
        <v>3.6</v>
      </c>
      <c r="F23">
        <f t="shared" ref="F23:F25" si="7">ROUNDDOWN(C23,1)</f>
        <v>3.5</v>
      </c>
    </row>
    <row r="24" spans="3:9" x14ac:dyDescent="0.25">
      <c r="C24">
        <v>3.34</v>
      </c>
      <c r="D24">
        <f t="shared" si="5"/>
        <v>3.3</v>
      </c>
      <c r="E24">
        <f t="shared" si="6"/>
        <v>3.4</v>
      </c>
      <c r="F24">
        <f t="shared" si="7"/>
        <v>3.3</v>
      </c>
    </row>
    <row r="25" spans="3:9" x14ac:dyDescent="0.25">
      <c r="C25">
        <v>3</v>
      </c>
      <c r="D25">
        <f t="shared" si="5"/>
        <v>3</v>
      </c>
      <c r="E25">
        <f t="shared" si="6"/>
        <v>3</v>
      </c>
      <c r="F25">
        <f t="shared" si="7"/>
        <v>3</v>
      </c>
    </row>
    <row r="29" spans="3:9" x14ac:dyDescent="0.25">
      <c r="C29">
        <f ca="1">ROUND(RAND()*100,2)</f>
        <v>55.52</v>
      </c>
    </row>
    <row r="30" spans="3:9" x14ac:dyDescent="0.25">
      <c r="C30">
        <f t="shared" ref="C30:C35" ca="1" si="8">ROUND(RAND()*100,2)</f>
        <v>96.6</v>
      </c>
    </row>
    <row r="31" spans="3:9" x14ac:dyDescent="0.25">
      <c r="C31">
        <f t="shared" ca="1" si="8"/>
        <v>9.36</v>
      </c>
    </row>
    <row r="32" spans="3:9" x14ac:dyDescent="0.25">
      <c r="C32">
        <f t="shared" ca="1" si="8"/>
        <v>99.78</v>
      </c>
    </row>
    <row r="33" spans="3:7" x14ac:dyDescent="0.25">
      <c r="C33">
        <f t="shared" ca="1" si="8"/>
        <v>74.38</v>
      </c>
    </row>
    <row r="34" spans="3:7" x14ac:dyDescent="0.25">
      <c r="C34">
        <f t="shared" ca="1" si="8"/>
        <v>80.27</v>
      </c>
    </row>
    <row r="35" spans="3:7" x14ac:dyDescent="0.25">
      <c r="C35">
        <f t="shared" ca="1" si="8"/>
        <v>28.66</v>
      </c>
    </row>
    <row r="47" spans="3:7" x14ac:dyDescent="0.25">
      <c r="C47" t="s">
        <v>67</v>
      </c>
      <c r="E47" t="s">
        <v>66</v>
      </c>
    </row>
    <row r="48" spans="3:7" x14ac:dyDescent="0.25">
      <c r="C48">
        <f ca="1">ROUND(RAND()*100,2)</f>
        <v>48.29</v>
      </c>
      <c r="E48">
        <v>81.28</v>
      </c>
      <c r="F48">
        <v>37.99</v>
      </c>
      <c r="G48">
        <v>92.94</v>
      </c>
    </row>
    <row r="49" spans="3:7" x14ac:dyDescent="0.25">
      <c r="C49">
        <f t="shared" ref="C49:C54" ca="1" si="9">ROUND(RAND()*100,2)</f>
        <v>52.64</v>
      </c>
      <c r="E49">
        <v>20.84</v>
      </c>
      <c r="F49">
        <v>4.8899999999999997</v>
      </c>
      <c r="G49">
        <v>34.799999999999997</v>
      </c>
    </row>
    <row r="50" spans="3:7" x14ac:dyDescent="0.25">
      <c r="C50">
        <f t="shared" ca="1" si="9"/>
        <v>61.49</v>
      </c>
      <c r="E50">
        <v>76.959999999999994</v>
      </c>
      <c r="F50">
        <v>39.299999999999997</v>
      </c>
      <c r="G50">
        <v>58.57</v>
      </c>
    </row>
    <row r="51" spans="3:7" x14ac:dyDescent="0.25">
      <c r="C51">
        <f t="shared" ca="1" si="9"/>
        <v>47.84</v>
      </c>
      <c r="E51">
        <v>13.57</v>
      </c>
      <c r="F51">
        <v>99.54</v>
      </c>
      <c r="G51">
        <v>38.24</v>
      </c>
    </row>
    <row r="52" spans="3:7" x14ac:dyDescent="0.25">
      <c r="C52">
        <f t="shared" ca="1" si="9"/>
        <v>17.89</v>
      </c>
      <c r="E52">
        <v>37.32</v>
      </c>
      <c r="F52">
        <v>74.94</v>
      </c>
      <c r="G52">
        <v>23.22</v>
      </c>
    </row>
    <row r="53" spans="3:7" x14ac:dyDescent="0.25">
      <c r="C53">
        <f t="shared" ca="1" si="9"/>
        <v>26.29</v>
      </c>
      <c r="E53">
        <v>15.23</v>
      </c>
      <c r="F53">
        <v>58.34</v>
      </c>
      <c r="G53">
        <v>21.39</v>
      </c>
    </row>
    <row r="54" spans="3:7" x14ac:dyDescent="0.25">
      <c r="C54">
        <f t="shared" ca="1" si="9"/>
        <v>33.979999999999997</v>
      </c>
      <c r="E54">
        <v>20.420000000000002</v>
      </c>
      <c r="F54">
        <v>23.77</v>
      </c>
      <c r="G54">
        <v>87.34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6"/>
  <sheetViews>
    <sheetView topLeftCell="B2" workbookViewId="0">
      <selection activeCell="G12" sqref="G12"/>
    </sheetView>
  </sheetViews>
  <sheetFormatPr defaultRowHeight="15" x14ac:dyDescent="0.25"/>
  <cols>
    <col min="6" max="6" width="57.85546875" bestFit="1" customWidth="1"/>
  </cols>
  <sheetData>
    <row r="3" spans="3:9" x14ac:dyDescent="0.25">
      <c r="C3">
        <v>1</v>
      </c>
      <c r="D3">
        <v>43.21</v>
      </c>
      <c r="F3" t="s">
        <v>68</v>
      </c>
      <c r="G3">
        <f>MIN(A)</f>
        <v>43.21</v>
      </c>
      <c r="I3">
        <f>QUARTILE(A,0)</f>
        <v>43.21</v>
      </c>
    </row>
    <row r="4" spans="3:9" x14ac:dyDescent="0.25">
      <c r="C4">
        <v>2</v>
      </c>
      <c r="D4">
        <v>124.32</v>
      </c>
      <c r="F4" t="s">
        <v>69</v>
      </c>
      <c r="G4">
        <f>MAX(A)</f>
        <v>3000</v>
      </c>
      <c r="I4">
        <f>QUARTILE(A,4)</f>
        <v>3000</v>
      </c>
    </row>
    <row r="5" spans="3:9" x14ac:dyDescent="0.25">
      <c r="C5">
        <v>3</v>
      </c>
      <c r="D5">
        <v>3000</v>
      </c>
      <c r="F5" t="s">
        <v>70</v>
      </c>
      <c r="G5">
        <f>AVERAGE(A)</f>
        <v>671.84947368421047</v>
      </c>
      <c r="I5">
        <f>QUARTILE(A,2)</f>
        <v>449.15</v>
      </c>
    </row>
    <row r="6" spans="3:9" x14ac:dyDescent="0.25">
      <c r="C6">
        <v>4</v>
      </c>
      <c r="D6">
        <v>238.48</v>
      </c>
      <c r="G6">
        <f>MEDIAN(A)</f>
        <v>449.15</v>
      </c>
    </row>
    <row r="7" spans="3:9" x14ac:dyDescent="0.25">
      <c r="C7">
        <v>5</v>
      </c>
      <c r="D7">
        <v>243.29</v>
      </c>
    </row>
    <row r="8" spans="3:9" x14ac:dyDescent="0.25">
      <c r="C8">
        <v>6</v>
      </c>
      <c r="D8">
        <v>252.19</v>
      </c>
      <c r="F8" t="s">
        <v>71</v>
      </c>
      <c r="G8">
        <f>QUARTILE(A,1)</f>
        <v>279.02999999999997</v>
      </c>
    </row>
    <row r="9" spans="3:9" x14ac:dyDescent="0.25">
      <c r="C9">
        <v>7</v>
      </c>
      <c r="D9">
        <v>305.87</v>
      </c>
      <c r="F9" t="s">
        <v>72</v>
      </c>
      <c r="G9">
        <f>QUARTILE(A,3)</f>
        <v>749.1099999999999</v>
      </c>
    </row>
    <row r="10" spans="3:9" x14ac:dyDescent="0.25">
      <c r="C10">
        <v>8</v>
      </c>
      <c r="D10">
        <v>313.08999999999997</v>
      </c>
      <c r="G10">
        <f>G9-G8</f>
        <v>470.07999999999993</v>
      </c>
    </row>
    <row r="11" spans="3:9" x14ac:dyDescent="0.25">
      <c r="C11">
        <v>9</v>
      </c>
      <c r="D11">
        <v>348.68</v>
      </c>
    </row>
    <row r="12" spans="3:9" x14ac:dyDescent="0.25">
      <c r="C12">
        <v>10</v>
      </c>
      <c r="D12">
        <v>445.4</v>
      </c>
      <c r="F12" t="s">
        <v>73</v>
      </c>
      <c r="G12" s="6">
        <f>G8-G10*1.5</f>
        <v>-426.08999999999992</v>
      </c>
    </row>
    <row r="13" spans="3:9" x14ac:dyDescent="0.25">
      <c r="C13">
        <v>11</v>
      </c>
      <c r="D13">
        <v>449.15</v>
      </c>
      <c r="G13" s="6">
        <f>G9+1.5*G10</f>
        <v>1454.2299999999998</v>
      </c>
    </row>
    <row r="14" spans="3:9" x14ac:dyDescent="0.25">
      <c r="C14">
        <v>12</v>
      </c>
      <c r="D14">
        <v>2000</v>
      </c>
    </row>
    <row r="15" spans="3:9" x14ac:dyDescent="0.25">
      <c r="C15">
        <v>13</v>
      </c>
      <c r="D15">
        <v>539.83000000000004</v>
      </c>
      <c r="F15" t="s">
        <v>74</v>
      </c>
      <c r="G15">
        <f>G8-G10*3</f>
        <v>-1131.2099999999998</v>
      </c>
    </row>
    <row r="16" spans="3:9" x14ac:dyDescent="0.25">
      <c r="C16">
        <v>14</v>
      </c>
      <c r="D16">
        <v>624.67999999999995</v>
      </c>
      <c r="G16">
        <f>G9+G10*3</f>
        <v>2159.3499999999995</v>
      </c>
    </row>
    <row r="17" spans="3:6" x14ac:dyDescent="0.25">
      <c r="C17">
        <v>15</v>
      </c>
      <c r="D17">
        <v>718.09</v>
      </c>
    </row>
    <row r="18" spans="3:6" x14ac:dyDescent="0.25">
      <c r="C18">
        <v>16</v>
      </c>
      <c r="D18">
        <v>738.81</v>
      </c>
    </row>
    <row r="19" spans="3:6" x14ac:dyDescent="0.25">
      <c r="C19">
        <v>17</v>
      </c>
      <c r="D19">
        <v>759.41</v>
      </c>
    </row>
    <row r="20" spans="3:6" x14ac:dyDescent="0.25">
      <c r="C20">
        <v>18</v>
      </c>
      <c r="D20">
        <v>761.89</v>
      </c>
      <c r="E20">
        <v>100</v>
      </c>
      <c r="F20">
        <v>133.33333333333334</v>
      </c>
    </row>
    <row r="21" spans="3:6" x14ac:dyDescent="0.25">
      <c r="C21">
        <v>19</v>
      </c>
      <c r="D21">
        <v>858.75</v>
      </c>
      <c r="E21">
        <v>200</v>
      </c>
      <c r="F21">
        <v>200</v>
      </c>
    </row>
    <row r="22" spans="3:6" x14ac:dyDescent="0.25">
      <c r="E22">
        <f>E20+E21</f>
        <v>300</v>
      </c>
      <c r="F22">
        <f>F20+F21</f>
        <v>333.33333333333337</v>
      </c>
    </row>
    <row r="23" spans="3:6" x14ac:dyDescent="0.25">
      <c r="E23">
        <f>E22*0.2</f>
        <v>60</v>
      </c>
      <c r="F23">
        <f>F22*0.2</f>
        <v>66.666666666666671</v>
      </c>
    </row>
    <row r="24" spans="3:6" x14ac:dyDescent="0.25">
      <c r="E24">
        <f>E22-E23</f>
        <v>240</v>
      </c>
      <c r="F24">
        <f>F22-F23</f>
        <v>266.66666666666669</v>
      </c>
    </row>
    <row r="25" spans="3:6" x14ac:dyDescent="0.25">
      <c r="E25">
        <f>E24/2</f>
        <v>120</v>
      </c>
      <c r="F25">
        <f>F24/2</f>
        <v>133.33333333333334</v>
      </c>
    </row>
    <row r="26" spans="3:6" x14ac:dyDescent="0.25">
      <c r="E26">
        <f>E25*0.3</f>
        <v>36</v>
      </c>
      <c r="F26">
        <f>F25*0.3</f>
        <v>40</v>
      </c>
    </row>
  </sheetData>
  <sortState ref="C3:D21">
    <sortCondition ref="D3"/>
  </sortState>
  <conditionalFormatting sqref="D3:D21">
    <cfRule type="cellIs" dxfId="1" priority="1" operator="greaterThan">
      <formula>$G$16</formula>
    </cfRule>
    <cfRule type="cellIs" dxfId="0" priority="2" operator="greaterThan">
      <formula>$G$13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workbookViewId="0">
      <selection activeCell="F2" sqref="F2"/>
    </sheetView>
  </sheetViews>
  <sheetFormatPr defaultRowHeight="15" x14ac:dyDescent="0.25"/>
  <cols>
    <col min="1" max="1" width="4.7109375" customWidth="1"/>
  </cols>
  <sheetData>
    <row r="2" spans="2:14" x14ac:dyDescent="0.25">
      <c r="F2">
        <f>(D8-C9)^2+(C3+C4)^3</f>
        <v>16250</v>
      </c>
    </row>
    <row r="3" spans="2:14" x14ac:dyDescent="0.25">
      <c r="B3" t="s">
        <v>62</v>
      </c>
      <c r="C3">
        <v>15</v>
      </c>
    </row>
    <row r="4" spans="2:14" x14ac:dyDescent="0.25">
      <c r="B4" t="s">
        <v>75</v>
      </c>
      <c r="C4">
        <v>10</v>
      </c>
    </row>
    <row r="8" spans="2:14" x14ac:dyDescent="0.25">
      <c r="C8">
        <f>(C3-C4)^2+(C3+C4)^3</f>
        <v>15650</v>
      </c>
      <c r="D8">
        <v>30</v>
      </c>
      <c r="E8">
        <v>31</v>
      </c>
      <c r="F8">
        <v>32</v>
      </c>
      <c r="G8">
        <v>33</v>
      </c>
      <c r="H8">
        <v>34</v>
      </c>
      <c r="I8">
        <v>35</v>
      </c>
      <c r="J8">
        <v>36</v>
      </c>
      <c r="K8">
        <v>37</v>
      </c>
      <c r="L8">
        <v>38</v>
      </c>
      <c r="M8">
        <v>39</v>
      </c>
      <c r="N8">
        <v>40</v>
      </c>
    </row>
    <row r="9" spans="2:14" x14ac:dyDescent="0.25">
      <c r="C9">
        <v>5</v>
      </c>
      <c r="D9">
        <f t="dataTable" ref="D9:N18" dt2D="1" dtr="1" r1="C3" r2="C4"/>
        <v>43500</v>
      </c>
      <c r="E9">
        <v>47332</v>
      </c>
      <c r="F9">
        <v>51382</v>
      </c>
      <c r="G9">
        <v>55656</v>
      </c>
      <c r="H9">
        <v>60160</v>
      </c>
      <c r="I9">
        <v>64900</v>
      </c>
      <c r="J9">
        <v>69882</v>
      </c>
      <c r="K9">
        <v>75112</v>
      </c>
      <c r="L9">
        <v>80596</v>
      </c>
      <c r="M9">
        <v>86340</v>
      </c>
      <c r="N9">
        <v>92350</v>
      </c>
    </row>
    <row r="10" spans="2:14" x14ac:dyDescent="0.25">
      <c r="C10">
        <v>6</v>
      </c>
      <c r="D10">
        <v>47232</v>
      </c>
      <c r="E10">
        <v>51278</v>
      </c>
      <c r="F10">
        <v>55548</v>
      </c>
      <c r="G10">
        <v>60048</v>
      </c>
      <c r="H10">
        <v>64784</v>
      </c>
      <c r="I10">
        <v>69762</v>
      </c>
      <c r="J10">
        <v>74988</v>
      </c>
      <c r="K10">
        <v>80468</v>
      </c>
      <c r="L10">
        <v>86208</v>
      </c>
      <c r="M10">
        <v>92214</v>
      </c>
      <c r="N10">
        <v>98492</v>
      </c>
    </row>
    <row r="11" spans="2:14" x14ac:dyDescent="0.25">
      <c r="C11">
        <v>7</v>
      </c>
      <c r="D11">
        <v>51182</v>
      </c>
      <c r="E11">
        <v>55448</v>
      </c>
      <c r="F11">
        <v>59944</v>
      </c>
      <c r="G11">
        <v>64676</v>
      </c>
      <c r="H11">
        <v>69650</v>
      </c>
      <c r="I11">
        <v>74872</v>
      </c>
      <c r="J11">
        <v>80348</v>
      </c>
      <c r="K11">
        <v>86084</v>
      </c>
      <c r="L11">
        <v>92086</v>
      </c>
      <c r="M11">
        <v>98360</v>
      </c>
      <c r="N11">
        <v>104912</v>
      </c>
    </row>
    <row r="12" spans="2:14" x14ac:dyDescent="0.25">
      <c r="C12">
        <v>8</v>
      </c>
      <c r="D12">
        <v>55356</v>
      </c>
      <c r="E12">
        <v>59848</v>
      </c>
      <c r="F12">
        <v>64576</v>
      </c>
      <c r="G12">
        <v>69546</v>
      </c>
      <c r="H12">
        <v>74764</v>
      </c>
      <c r="I12">
        <v>80236</v>
      </c>
      <c r="J12">
        <v>85968</v>
      </c>
      <c r="K12">
        <v>91966</v>
      </c>
      <c r="L12">
        <v>98236</v>
      </c>
      <c r="M12">
        <v>104784</v>
      </c>
      <c r="N12">
        <v>111616</v>
      </c>
    </row>
    <row r="13" spans="2:14" x14ac:dyDescent="0.25">
      <c r="C13">
        <v>9</v>
      </c>
      <c r="D13">
        <v>59760</v>
      </c>
      <c r="E13">
        <v>64484</v>
      </c>
      <c r="F13">
        <v>69450</v>
      </c>
      <c r="G13">
        <v>74664</v>
      </c>
      <c r="H13">
        <v>80132</v>
      </c>
      <c r="I13">
        <v>85860</v>
      </c>
      <c r="J13">
        <v>91854</v>
      </c>
      <c r="K13">
        <v>98120</v>
      </c>
      <c r="L13">
        <v>104664</v>
      </c>
      <c r="M13">
        <v>111492</v>
      </c>
      <c r="N13">
        <v>118610</v>
      </c>
    </row>
    <row r="14" spans="2:14" x14ac:dyDescent="0.25">
      <c r="C14">
        <v>10</v>
      </c>
      <c r="D14">
        <v>64400</v>
      </c>
      <c r="E14">
        <v>69362</v>
      </c>
      <c r="F14">
        <v>74572</v>
      </c>
      <c r="G14">
        <v>80036</v>
      </c>
      <c r="H14">
        <v>85760</v>
      </c>
      <c r="I14">
        <v>91750</v>
      </c>
      <c r="J14">
        <v>98012</v>
      </c>
      <c r="K14">
        <v>104552</v>
      </c>
      <c r="L14">
        <v>111376</v>
      </c>
      <c r="M14">
        <v>118490</v>
      </c>
      <c r="N14">
        <v>125900</v>
      </c>
    </row>
    <row r="15" spans="2:14" x14ac:dyDescent="0.25">
      <c r="C15">
        <v>11</v>
      </c>
      <c r="D15">
        <v>69282</v>
      </c>
      <c r="E15">
        <v>74488</v>
      </c>
      <c r="F15">
        <v>79948</v>
      </c>
      <c r="G15">
        <v>85668</v>
      </c>
      <c r="H15">
        <v>91654</v>
      </c>
      <c r="I15">
        <v>97912</v>
      </c>
      <c r="J15">
        <v>104448</v>
      </c>
      <c r="K15">
        <v>111268</v>
      </c>
      <c r="L15">
        <v>118378</v>
      </c>
      <c r="M15">
        <v>125784</v>
      </c>
      <c r="N15">
        <v>133492</v>
      </c>
    </row>
    <row r="16" spans="2:14" x14ac:dyDescent="0.25">
      <c r="C16">
        <v>12</v>
      </c>
      <c r="D16">
        <v>74412</v>
      </c>
      <c r="E16">
        <v>79868</v>
      </c>
      <c r="F16">
        <v>85584</v>
      </c>
      <c r="G16">
        <v>91566</v>
      </c>
      <c r="H16">
        <v>97820</v>
      </c>
      <c r="I16">
        <v>104352</v>
      </c>
      <c r="J16">
        <v>111168</v>
      </c>
      <c r="K16">
        <v>118274</v>
      </c>
      <c r="L16">
        <v>125676</v>
      </c>
      <c r="M16">
        <v>133380</v>
      </c>
      <c r="N16">
        <v>141392</v>
      </c>
    </row>
    <row r="17" spans="3:14" x14ac:dyDescent="0.25">
      <c r="C17">
        <v>13</v>
      </c>
      <c r="D17">
        <v>79796</v>
      </c>
      <c r="E17">
        <v>85508</v>
      </c>
      <c r="F17">
        <v>91486</v>
      </c>
      <c r="G17">
        <v>97736</v>
      </c>
      <c r="H17">
        <v>104264</v>
      </c>
      <c r="I17">
        <v>111076</v>
      </c>
      <c r="J17">
        <v>118178</v>
      </c>
      <c r="K17">
        <v>125576</v>
      </c>
      <c r="L17">
        <v>133276</v>
      </c>
      <c r="M17">
        <v>141284</v>
      </c>
      <c r="N17">
        <v>149606</v>
      </c>
    </row>
    <row r="18" spans="3:14" x14ac:dyDescent="0.25">
      <c r="C18">
        <v>14</v>
      </c>
      <c r="D18">
        <v>85440</v>
      </c>
      <c r="E18">
        <v>91414</v>
      </c>
      <c r="F18">
        <v>97660</v>
      </c>
      <c r="G18">
        <v>104184</v>
      </c>
      <c r="H18">
        <v>110992</v>
      </c>
      <c r="I18">
        <v>118090</v>
      </c>
      <c r="J18">
        <v>125484</v>
      </c>
      <c r="K18">
        <v>133180</v>
      </c>
      <c r="L18">
        <v>141184</v>
      </c>
      <c r="M18">
        <v>149502</v>
      </c>
      <c r="N18">
        <v>158140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showFormulas="1" workbookViewId="0">
      <selection activeCell="C4" sqref="C4"/>
    </sheetView>
  </sheetViews>
  <sheetFormatPr defaultRowHeight="15" x14ac:dyDescent="0.25"/>
  <cols>
    <col min="1" max="1" width="1.85546875" customWidth="1"/>
    <col min="3" max="3" width="10.28515625" bestFit="1" customWidth="1"/>
  </cols>
  <sheetData>
    <row r="3" spans="2:14" x14ac:dyDescent="0.25">
      <c r="B3" t="s">
        <v>62</v>
      </c>
      <c r="C3">
        <v>15</v>
      </c>
    </row>
    <row r="4" spans="2:14" x14ac:dyDescent="0.25">
      <c r="B4" t="s">
        <v>75</v>
      </c>
      <c r="C4">
        <v>10</v>
      </c>
    </row>
    <row r="8" spans="2:14" x14ac:dyDescent="0.25">
      <c r="C8">
        <f>(C3-C4)^2+(C3+C4)^3</f>
        <v>15650</v>
      </c>
      <c r="D8">
        <v>30</v>
      </c>
      <c r="E8">
        <v>31</v>
      </c>
      <c r="F8">
        <v>32</v>
      </c>
      <c r="G8">
        <v>33</v>
      </c>
      <c r="H8">
        <v>34</v>
      </c>
      <c r="I8">
        <v>35</v>
      </c>
      <c r="J8">
        <v>36</v>
      </c>
      <c r="K8">
        <v>37</v>
      </c>
      <c r="L8">
        <v>38</v>
      </c>
      <c r="M8">
        <v>39</v>
      </c>
      <c r="N8">
        <v>40</v>
      </c>
    </row>
    <row r="9" spans="2:14" x14ac:dyDescent="0.25">
      <c r="C9">
        <v>5</v>
      </c>
      <c r="D9">
        <f t="dataTable" ref="D9:N18" dt2D="1" dtr="1" r1="C3" r2="C4"/>
        <v>43500</v>
      </c>
      <c r="E9">
        <v>47332</v>
      </c>
      <c r="F9">
        <v>51382</v>
      </c>
      <c r="G9">
        <v>55656</v>
      </c>
      <c r="H9">
        <v>60160</v>
      </c>
      <c r="I9">
        <v>64900</v>
      </c>
      <c r="J9">
        <v>69882</v>
      </c>
      <c r="K9">
        <v>75112</v>
      </c>
      <c r="L9">
        <v>80596</v>
      </c>
      <c r="M9">
        <v>86340</v>
      </c>
      <c r="N9">
        <v>92350</v>
      </c>
    </row>
    <row r="10" spans="2:14" x14ac:dyDescent="0.25">
      <c r="C10">
        <v>6</v>
      </c>
      <c r="D10">
        <v>47232</v>
      </c>
      <c r="E10">
        <v>51278</v>
      </c>
      <c r="F10">
        <v>55548</v>
      </c>
      <c r="G10">
        <v>60048</v>
      </c>
      <c r="H10">
        <v>64784</v>
      </c>
      <c r="I10">
        <v>69762</v>
      </c>
      <c r="J10">
        <v>74988</v>
      </c>
      <c r="K10">
        <v>80468</v>
      </c>
      <c r="L10">
        <v>86208</v>
      </c>
      <c r="M10">
        <v>92214</v>
      </c>
      <c r="N10">
        <v>98492</v>
      </c>
    </row>
    <row r="11" spans="2:14" x14ac:dyDescent="0.25">
      <c r="C11">
        <v>7</v>
      </c>
      <c r="D11">
        <v>51182</v>
      </c>
      <c r="E11">
        <v>55448</v>
      </c>
      <c r="F11">
        <v>59944</v>
      </c>
      <c r="G11">
        <v>64676</v>
      </c>
      <c r="H11">
        <v>69650</v>
      </c>
      <c r="I11">
        <v>74872</v>
      </c>
      <c r="J11">
        <v>80348</v>
      </c>
      <c r="K11">
        <v>86084</v>
      </c>
      <c r="L11">
        <v>92086</v>
      </c>
      <c r="M11">
        <v>98360</v>
      </c>
      <c r="N11">
        <v>104912</v>
      </c>
    </row>
    <row r="12" spans="2:14" x14ac:dyDescent="0.25">
      <c r="C12">
        <v>8</v>
      </c>
      <c r="D12">
        <v>55356</v>
      </c>
      <c r="E12">
        <v>59848</v>
      </c>
      <c r="F12">
        <v>64576</v>
      </c>
      <c r="G12">
        <v>69546</v>
      </c>
      <c r="H12">
        <v>74764</v>
      </c>
      <c r="I12">
        <v>80236</v>
      </c>
      <c r="J12">
        <v>85968</v>
      </c>
      <c r="K12">
        <v>91966</v>
      </c>
      <c r="L12">
        <v>98236</v>
      </c>
      <c r="M12">
        <v>104784</v>
      </c>
      <c r="N12">
        <v>111616</v>
      </c>
    </row>
    <row r="13" spans="2:14" x14ac:dyDescent="0.25">
      <c r="C13">
        <v>9</v>
      </c>
      <c r="D13">
        <v>59760</v>
      </c>
      <c r="E13">
        <v>64484</v>
      </c>
      <c r="F13">
        <v>69450</v>
      </c>
      <c r="G13">
        <v>74664</v>
      </c>
      <c r="H13">
        <v>80132</v>
      </c>
      <c r="I13">
        <v>85860</v>
      </c>
      <c r="J13">
        <v>91854</v>
      </c>
      <c r="K13">
        <v>98120</v>
      </c>
      <c r="L13">
        <v>104664</v>
      </c>
      <c r="M13">
        <v>111492</v>
      </c>
      <c r="N13">
        <v>118610</v>
      </c>
    </row>
    <row r="14" spans="2:14" x14ac:dyDescent="0.25">
      <c r="C14">
        <v>10</v>
      </c>
      <c r="D14">
        <v>64400</v>
      </c>
      <c r="E14">
        <v>69362</v>
      </c>
      <c r="F14">
        <v>74572</v>
      </c>
      <c r="G14">
        <v>80036</v>
      </c>
      <c r="H14">
        <v>85760</v>
      </c>
      <c r="I14">
        <v>91750</v>
      </c>
      <c r="J14">
        <v>98012</v>
      </c>
      <c r="K14">
        <v>104552</v>
      </c>
      <c r="L14">
        <v>111376</v>
      </c>
      <c r="M14">
        <v>118490</v>
      </c>
      <c r="N14">
        <v>125900</v>
      </c>
    </row>
    <row r="15" spans="2:14" x14ac:dyDescent="0.25">
      <c r="C15">
        <v>11</v>
      </c>
      <c r="D15">
        <v>69282</v>
      </c>
      <c r="E15">
        <v>74488</v>
      </c>
      <c r="F15">
        <v>79948</v>
      </c>
      <c r="G15">
        <v>85668</v>
      </c>
      <c r="H15">
        <v>91654</v>
      </c>
      <c r="I15">
        <v>97912</v>
      </c>
      <c r="J15">
        <v>104448</v>
      </c>
      <c r="K15">
        <v>111268</v>
      </c>
      <c r="L15">
        <v>118378</v>
      </c>
      <c r="M15">
        <v>125784</v>
      </c>
      <c r="N15">
        <v>133492</v>
      </c>
    </row>
    <row r="16" spans="2:14" x14ac:dyDescent="0.25">
      <c r="C16">
        <v>12</v>
      </c>
      <c r="D16">
        <v>74412</v>
      </c>
      <c r="E16">
        <v>79868</v>
      </c>
      <c r="F16">
        <v>85584</v>
      </c>
      <c r="G16">
        <v>91566</v>
      </c>
      <c r="H16">
        <v>97820</v>
      </c>
      <c r="I16">
        <v>104352</v>
      </c>
      <c r="J16">
        <v>111168</v>
      </c>
      <c r="K16">
        <v>118274</v>
      </c>
      <c r="L16">
        <v>125676</v>
      </c>
      <c r="M16">
        <v>133380</v>
      </c>
      <c r="N16">
        <v>141392</v>
      </c>
    </row>
    <row r="17" spans="3:14" x14ac:dyDescent="0.25">
      <c r="C17">
        <v>13</v>
      </c>
      <c r="D17">
        <v>79796</v>
      </c>
      <c r="E17">
        <v>85508</v>
      </c>
      <c r="F17">
        <v>91486</v>
      </c>
      <c r="G17">
        <v>97736</v>
      </c>
      <c r="H17">
        <v>104264</v>
      </c>
      <c r="I17">
        <v>111076</v>
      </c>
      <c r="J17">
        <v>118178</v>
      </c>
      <c r="K17">
        <v>125576</v>
      </c>
      <c r="L17">
        <v>133276</v>
      </c>
      <c r="M17">
        <v>141284</v>
      </c>
      <c r="N17">
        <v>149606</v>
      </c>
    </row>
    <row r="18" spans="3:14" x14ac:dyDescent="0.25">
      <c r="C18">
        <v>14</v>
      </c>
      <c r="D18">
        <v>85440</v>
      </c>
      <c r="E18">
        <v>91414</v>
      </c>
      <c r="F18">
        <v>97660</v>
      </c>
      <c r="G18">
        <v>104184</v>
      </c>
      <c r="H18">
        <v>110992</v>
      </c>
      <c r="I18">
        <v>118090</v>
      </c>
      <c r="J18">
        <v>125484</v>
      </c>
      <c r="K18">
        <v>133180</v>
      </c>
      <c r="L18">
        <v>141184</v>
      </c>
      <c r="M18">
        <v>149502</v>
      </c>
      <c r="N18">
        <v>158140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teqstobrivi funqciebi</vt:lpstr>
      <vt:lpstr>jg1</vt:lpstr>
      <vt:lpstr>jg2</vt:lpstr>
      <vt:lpstr>jg3</vt:lpstr>
      <vt:lpstr>aaa</vt:lpstr>
      <vt:lpstr>code</vt:lpstr>
      <vt:lpstr>rand_round</vt:lpstr>
      <vt:lpstr>goal Seek</vt:lpstr>
      <vt:lpstr>data_table</vt:lpstr>
      <vt:lpstr>data_table_formula</vt:lpstr>
      <vt:lpstr>A</vt:lpstr>
    </vt:vector>
  </TitlesOfParts>
  <Company>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Pedagogi</dc:creator>
  <cp:lastModifiedBy>Lab-x-0</cp:lastModifiedBy>
  <dcterms:created xsi:type="dcterms:W3CDTF">2010-04-01T08:03:58Z</dcterms:created>
  <dcterms:modified xsi:type="dcterms:W3CDTF">2014-12-03T11:33:22Z</dcterms:modified>
</cp:coreProperties>
</file>