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b-x-0\Desktop\"/>
    </mc:Choice>
  </mc:AlternateContent>
  <bookViews>
    <workbookView xWindow="0" yWindow="0" windowWidth="19200" windowHeight="10635"/>
  </bookViews>
  <sheets>
    <sheet name="დავალება 1" sheetId="1" r:id="rId1"/>
    <sheet name="დავალება 2" sheetId="3" r:id="rId2"/>
    <sheet name="დავალება 3" sheetId="2" r:id="rId3"/>
    <sheet name="დავალება4" sheetId="4" r:id="rId4"/>
    <sheet name="dav4" sheetId="10" r:id="rId5"/>
    <sheet name="დავალება 5" sheetId="5" r:id="rId6"/>
    <sheet name="offset- davaleba 7" sheetId="7" r:id="rId7"/>
  </sheets>
  <definedNames>
    <definedName name="regioni">OFFSET('dav4'!$E$7:$E$10,0,0,COUNTA('dav4'!$E:$E)-1,1)</definedName>
    <definedName name="ბიოლოგია">'dav4'!$H$17:$H$21</definedName>
    <definedName name="ვ1" localSheetId="0">'დავალება 1'!$C$6:$C$25</definedName>
    <definedName name="ვ3">'დავალება 1'!$E$6:$E$25</definedName>
    <definedName name="ვ5" localSheetId="0">'დავალება 1'!$G$6:$G$25</definedName>
    <definedName name="ველი8" localSheetId="0">'დავალება 1'!$J$6:$J$25</definedName>
    <definedName name="კომპ.მეც">'dav4'!$K$17:$K$21</definedName>
    <definedName name="მათემატიკა">'dav4'!$J$17:$J$23</definedName>
    <definedName name="მდინარე">OFFSET(დავალება4!$F$50:$F$54,0,0,COUNTA(დავალება4!$F:$F)-1,1)</definedName>
    <definedName name="სვეტი1">დავალება4!$G$33:$G$35</definedName>
    <definedName name="სვეტი2">დავალება4!$H$33:$H$38</definedName>
    <definedName name="სვეტი3">დავალება4!$I$33:$I$34</definedName>
    <definedName name="სვეტი4">დავალება4!$J$33:$J$33</definedName>
    <definedName name="სვეტი5">დავალება4!$K$33:$K$36</definedName>
    <definedName name="სვეტი6">დავალება4!$L$33:$L$35</definedName>
    <definedName name="ფიზიკა">'dav4'!$I$17:$I$22</definedName>
    <definedName name="ქიმია">'dav4'!$G$17:$G$20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4" l="1"/>
  <c r="G69" i="4"/>
  <c r="L165" i="2"/>
  <c r="K165" i="2"/>
  <c r="J165" i="2"/>
  <c r="Q34" i="2"/>
  <c r="Q35" i="2"/>
  <c r="Q36" i="2"/>
  <c r="Q37" i="2"/>
  <c r="Q38" i="2"/>
  <c r="Q39" i="2"/>
  <c r="Q40" i="2"/>
  <c r="Q41" i="2"/>
  <c r="Q42" i="2"/>
  <c r="Q43" i="2"/>
  <c r="Q44" i="2"/>
  <c r="Q33" i="2"/>
  <c r="E25" i="2"/>
  <c r="N104" i="2"/>
  <c r="L104" i="2"/>
  <c r="L101" i="2"/>
  <c r="L102" i="2"/>
  <c r="L103" i="2"/>
  <c r="L100" i="2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C25" i="1"/>
  <c r="D25" i="1"/>
  <c r="E25" i="1"/>
  <c r="F25" i="1"/>
  <c r="G25" i="1"/>
  <c r="H25" i="1"/>
  <c r="I25" i="1"/>
  <c r="J25" i="1"/>
  <c r="D35" i="10"/>
  <c r="H31" i="7" l="1"/>
  <c r="N29" i="7"/>
  <c r="O25" i="7"/>
  <c r="J53" i="4"/>
  <c r="K80" i="2"/>
  <c r="E62" i="2"/>
  <c r="O60" i="2"/>
  <c r="H67" i="2"/>
  <c r="M64" i="2"/>
  <c r="H64" i="2"/>
  <c r="N15" i="3"/>
  <c r="N14" i="3"/>
  <c r="D5" i="7"/>
  <c r="E5" i="7"/>
  <c r="F5" i="7"/>
  <c r="G5" i="7"/>
  <c r="H5" i="7"/>
  <c r="I5" i="7"/>
  <c r="J5" i="7"/>
  <c r="K5" i="7"/>
  <c r="L5" i="7"/>
  <c r="D6" i="7"/>
  <c r="E6" i="7"/>
  <c r="F6" i="7"/>
  <c r="G6" i="7"/>
  <c r="H6" i="7"/>
  <c r="I6" i="7"/>
  <c r="J6" i="7"/>
  <c r="K6" i="7"/>
  <c r="L6" i="7"/>
  <c r="D7" i="7"/>
  <c r="E7" i="7"/>
  <c r="F7" i="7"/>
  <c r="G7" i="7"/>
  <c r="H7" i="7"/>
  <c r="I7" i="7"/>
  <c r="J7" i="7"/>
  <c r="K7" i="7"/>
  <c r="L7" i="7"/>
  <c r="D8" i="7"/>
  <c r="E8" i="7"/>
  <c r="F8" i="7"/>
  <c r="G8" i="7"/>
  <c r="H8" i="7"/>
  <c r="I8" i="7"/>
  <c r="J8" i="7"/>
  <c r="K8" i="7"/>
  <c r="L8" i="7"/>
  <c r="D9" i="7"/>
  <c r="E9" i="7"/>
  <c r="F9" i="7"/>
  <c r="G9" i="7"/>
  <c r="H9" i="7"/>
  <c r="I9" i="7"/>
  <c r="J9" i="7"/>
  <c r="K9" i="7"/>
  <c r="L9" i="7"/>
  <c r="D10" i="7"/>
  <c r="E10" i="7"/>
  <c r="F10" i="7"/>
  <c r="G10" i="7"/>
  <c r="H10" i="7"/>
  <c r="I10" i="7"/>
  <c r="J10" i="7"/>
  <c r="K10" i="7"/>
  <c r="L10" i="7"/>
  <c r="D11" i="7"/>
  <c r="E11" i="7"/>
  <c r="F11" i="7"/>
  <c r="G11" i="7"/>
  <c r="H11" i="7"/>
  <c r="I11" i="7"/>
  <c r="J11" i="7"/>
  <c r="K11" i="7"/>
  <c r="L11" i="7"/>
  <c r="D12" i="7"/>
  <c r="E12" i="7"/>
  <c r="F12" i="7"/>
  <c r="G12" i="7"/>
  <c r="H12" i="7"/>
  <c r="I12" i="7"/>
  <c r="J12" i="7"/>
  <c r="K12" i="7"/>
  <c r="L12" i="7"/>
  <c r="D13" i="7"/>
  <c r="E13" i="7"/>
  <c r="F13" i="7"/>
  <c r="G13" i="7"/>
  <c r="H13" i="7"/>
  <c r="I13" i="7"/>
  <c r="J13" i="7"/>
  <c r="K13" i="7"/>
  <c r="L13" i="7"/>
  <c r="D14" i="7"/>
  <c r="E14" i="7"/>
  <c r="F14" i="7"/>
  <c r="G14" i="7"/>
  <c r="H14" i="7"/>
  <c r="I14" i="7"/>
  <c r="J14" i="7"/>
  <c r="K14" i="7"/>
  <c r="L14" i="7"/>
  <c r="D15" i="7"/>
  <c r="E15" i="7"/>
  <c r="F15" i="7"/>
  <c r="G15" i="7"/>
  <c r="H15" i="7"/>
  <c r="I15" i="7"/>
  <c r="J15" i="7"/>
  <c r="K15" i="7"/>
  <c r="L15" i="7"/>
  <c r="D16" i="7"/>
  <c r="E16" i="7"/>
  <c r="F16" i="7"/>
  <c r="G16" i="7"/>
  <c r="H16" i="7"/>
  <c r="I16" i="7"/>
  <c r="J16" i="7"/>
  <c r="K16" i="7"/>
  <c r="L16" i="7"/>
  <c r="D17" i="7"/>
  <c r="E17" i="7"/>
  <c r="F17" i="7"/>
  <c r="G17" i="7"/>
  <c r="H17" i="7"/>
  <c r="I17" i="7"/>
  <c r="J17" i="7"/>
  <c r="K17" i="7"/>
  <c r="L17" i="7"/>
  <c r="D18" i="7"/>
  <c r="E18" i="7"/>
  <c r="F18" i="7"/>
  <c r="G18" i="7"/>
  <c r="H18" i="7"/>
  <c r="I18" i="7"/>
  <c r="J18" i="7"/>
  <c r="K18" i="7"/>
  <c r="L18" i="7"/>
  <c r="D19" i="7"/>
  <c r="E19" i="7"/>
  <c r="F19" i="7"/>
  <c r="G19" i="7"/>
  <c r="H19" i="7"/>
  <c r="I19" i="7"/>
  <c r="J19" i="7"/>
  <c r="K19" i="7"/>
  <c r="L19" i="7"/>
  <c r="D20" i="7"/>
  <c r="E20" i="7"/>
  <c r="F20" i="7"/>
  <c r="G20" i="7"/>
  <c r="H20" i="7"/>
  <c r="I20" i="7"/>
  <c r="J20" i="7"/>
  <c r="K20" i="7"/>
  <c r="L20" i="7"/>
  <c r="D21" i="7"/>
  <c r="E21" i="7"/>
  <c r="F21" i="7"/>
  <c r="G21" i="7"/>
  <c r="H21" i="7"/>
  <c r="I21" i="7"/>
  <c r="J21" i="7"/>
  <c r="K21" i="7"/>
  <c r="L21" i="7"/>
  <c r="D22" i="7"/>
  <c r="E22" i="7"/>
  <c r="F22" i="7"/>
  <c r="G22" i="7"/>
  <c r="H22" i="7"/>
  <c r="I22" i="7"/>
  <c r="J22" i="7"/>
  <c r="K22" i="7"/>
  <c r="L22" i="7"/>
  <c r="E8" i="4"/>
  <c r="L28" i="7" l="1"/>
  <c r="O27" i="7" s="1"/>
  <c r="G29" i="7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6" i="5"/>
  <c r="N34" i="2"/>
  <c r="M34" i="2"/>
  <c r="L34" i="2"/>
  <c r="K21" i="2"/>
  <c r="K19" i="2"/>
  <c r="N12" i="3"/>
  <c r="N11" i="3"/>
  <c r="N10" i="3"/>
  <c r="N5" i="3"/>
  <c r="J25" i="3"/>
  <c r="I25" i="3"/>
  <c r="H25" i="3"/>
  <c r="G25" i="3"/>
  <c r="F25" i="3"/>
  <c r="E25" i="3"/>
  <c r="D25" i="3"/>
  <c r="J24" i="3"/>
  <c r="I24" i="3"/>
  <c r="H24" i="3"/>
  <c r="G24" i="3"/>
  <c r="F24" i="3"/>
  <c r="E24" i="3"/>
  <c r="D24" i="3"/>
  <c r="J23" i="3"/>
  <c r="I23" i="3"/>
  <c r="H23" i="3"/>
  <c r="G23" i="3"/>
  <c r="F23" i="3"/>
  <c r="E23" i="3"/>
  <c r="D23" i="3"/>
  <c r="J22" i="3"/>
  <c r="I22" i="3"/>
  <c r="H22" i="3"/>
  <c r="G22" i="3"/>
  <c r="F22" i="3"/>
  <c r="E22" i="3"/>
  <c r="D22" i="3"/>
  <c r="J21" i="3"/>
  <c r="I21" i="3"/>
  <c r="H21" i="3"/>
  <c r="G21" i="3"/>
  <c r="F21" i="3"/>
  <c r="E21" i="3"/>
  <c r="D21" i="3"/>
  <c r="J20" i="3"/>
  <c r="I20" i="3"/>
  <c r="H20" i="3"/>
  <c r="G20" i="3"/>
  <c r="F20" i="3"/>
  <c r="E20" i="3"/>
  <c r="D20" i="3"/>
  <c r="J19" i="3"/>
  <c r="I19" i="3"/>
  <c r="H19" i="3"/>
  <c r="G19" i="3"/>
  <c r="F19" i="3"/>
  <c r="E19" i="3"/>
  <c r="D19" i="3"/>
  <c r="J18" i="3"/>
  <c r="I18" i="3"/>
  <c r="H18" i="3"/>
  <c r="G18" i="3"/>
  <c r="F18" i="3"/>
  <c r="E18" i="3"/>
  <c r="D18" i="3"/>
  <c r="J17" i="3"/>
  <c r="I17" i="3"/>
  <c r="H17" i="3"/>
  <c r="G17" i="3"/>
  <c r="F17" i="3"/>
  <c r="E17" i="3"/>
  <c r="D17" i="3"/>
  <c r="J16" i="3"/>
  <c r="I16" i="3"/>
  <c r="H16" i="3"/>
  <c r="G16" i="3"/>
  <c r="F16" i="3"/>
  <c r="E16" i="3"/>
  <c r="D16" i="3"/>
  <c r="J15" i="3"/>
  <c r="I15" i="3"/>
  <c r="H15" i="3"/>
  <c r="G15" i="3"/>
  <c r="F15" i="3"/>
  <c r="E15" i="3"/>
  <c r="D15" i="3"/>
  <c r="J14" i="3"/>
  <c r="I14" i="3"/>
  <c r="H14" i="3"/>
  <c r="G14" i="3"/>
  <c r="F14" i="3"/>
  <c r="E14" i="3"/>
  <c r="D14" i="3"/>
  <c r="J13" i="3"/>
  <c r="I13" i="3"/>
  <c r="H13" i="3"/>
  <c r="G13" i="3"/>
  <c r="F13" i="3"/>
  <c r="E13" i="3"/>
  <c r="D13" i="3"/>
  <c r="J12" i="3"/>
  <c r="I12" i="3"/>
  <c r="H12" i="3"/>
  <c r="G12" i="3"/>
  <c r="F12" i="3"/>
  <c r="E12" i="3"/>
  <c r="D12" i="3"/>
  <c r="J11" i="3"/>
  <c r="I11" i="3"/>
  <c r="H11" i="3"/>
  <c r="G11" i="3"/>
  <c r="F11" i="3"/>
  <c r="E11" i="3"/>
  <c r="D11" i="3"/>
  <c r="J10" i="3"/>
  <c r="I10" i="3"/>
  <c r="H10" i="3"/>
  <c r="G10" i="3"/>
  <c r="F10" i="3"/>
  <c r="E10" i="3"/>
  <c r="D10" i="3"/>
  <c r="J9" i="3"/>
  <c r="I9" i="3"/>
  <c r="H9" i="3"/>
  <c r="G9" i="3"/>
  <c r="F9" i="3"/>
  <c r="E9" i="3"/>
  <c r="D9" i="3"/>
  <c r="J8" i="3"/>
  <c r="J35" i="3" s="1"/>
  <c r="I8" i="3"/>
  <c r="I35" i="3" s="1"/>
  <c r="H8" i="3"/>
  <c r="H35" i="3" s="1"/>
  <c r="G8" i="3"/>
  <c r="G35" i="3" s="1"/>
  <c r="F8" i="3"/>
  <c r="F35" i="3" s="1"/>
  <c r="E8" i="3"/>
  <c r="E35" i="3" s="1"/>
  <c r="D8" i="3"/>
  <c r="D35" i="3" s="1"/>
  <c r="J7" i="3"/>
  <c r="I7" i="3"/>
  <c r="H7" i="3"/>
  <c r="G7" i="3"/>
  <c r="F7" i="3"/>
  <c r="E7" i="3"/>
  <c r="D7" i="3"/>
  <c r="J6" i="3"/>
  <c r="I6" i="3"/>
  <c r="H6" i="3"/>
  <c r="G6" i="3"/>
  <c r="F6" i="3"/>
  <c r="E6" i="3"/>
  <c r="D6" i="3"/>
  <c r="G18" i="5" l="1"/>
  <c r="G19" i="5"/>
  <c r="E29" i="3"/>
  <c r="E34" i="3"/>
  <c r="G29" i="3"/>
  <c r="G34" i="3"/>
  <c r="I29" i="3"/>
  <c r="I34" i="3"/>
  <c r="F29" i="3"/>
  <c r="F34" i="3"/>
  <c r="H29" i="3"/>
  <c r="H34" i="3"/>
  <c r="J29" i="3"/>
  <c r="J34" i="3"/>
  <c r="D29" i="3"/>
  <c r="D34" i="3"/>
  <c r="E33" i="3"/>
  <c r="G33" i="3"/>
  <c r="I33" i="3"/>
  <c r="F33" i="3"/>
  <c r="H33" i="3"/>
  <c r="J33" i="3"/>
  <c r="D33" i="3"/>
  <c r="M22" i="1"/>
  <c r="J31" i="3"/>
  <c r="F31" i="3"/>
  <c r="H31" i="3"/>
  <c r="I31" i="3"/>
  <c r="G31" i="3"/>
  <c r="E31" i="3"/>
  <c r="I30" i="3"/>
  <c r="E30" i="3"/>
  <c r="G30" i="3"/>
  <c r="D31" i="3"/>
  <c r="J30" i="3"/>
  <c r="H30" i="3"/>
  <c r="F30" i="3"/>
  <c r="D30" i="3"/>
  <c r="G20" i="5" l="1"/>
  <c r="G22" i="5"/>
  <c r="G21" i="5" l="1"/>
  <c r="G23" i="5" s="1"/>
</calcChain>
</file>

<file path=xl/sharedStrings.xml><?xml version="1.0" encoding="utf-8"?>
<sst xmlns="http://schemas.openxmlformats.org/spreadsheetml/2006/main" count="225" uniqueCount="141">
  <si>
    <t>ველი1</t>
  </si>
  <si>
    <t>ველი2</t>
  </si>
  <si>
    <t>ველი3</t>
  </si>
  <si>
    <t>ველი4</t>
  </si>
  <si>
    <t>ველი5</t>
  </si>
  <si>
    <t>ველი6</t>
  </si>
  <si>
    <t>ველი7</t>
  </si>
  <si>
    <t>ველი8</t>
  </si>
  <si>
    <t>კოდი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</si>
  <si>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</si>
  <si>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</si>
  <si>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</si>
  <si>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</si>
  <si>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</si>
  <si>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</si>
  <si>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</si>
  <si>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</si>
  <si>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</si>
  <si>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</si>
  <si>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</si>
  <si>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</si>
  <si>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</si>
  <si>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</si>
  <si>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</si>
  <si>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</si>
  <si>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</si>
  <si>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</si>
  <si>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</si>
  <si>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</si>
  <si>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COLUMNS</t>
  </si>
  <si>
    <t>saaTi</t>
  </si>
  <si>
    <t>and</t>
  </si>
  <si>
    <t>or</t>
  </si>
  <si>
    <t>not</t>
  </si>
  <si>
    <t>veli1</t>
  </si>
  <si>
    <t>veli2</t>
  </si>
  <si>
    <t>veli3</t>
  </si>
  <si>
    <t>veli4</t>
  </si>
  <si>
    <t>veli5</t>
  </si>
  <si>
    <t>aaa</t>
  </si>
  <si>
    <t>ccc</t>
  </si>
  <si>
    <t>vvv</t>
  </si>
  <si>
    <t>ddd</t>
  </si>
  <si>
    <t>fdfd</t>
  </si>
  <si>
    <t>fd</t>
  </si>
  <si>
    <t>fdd</t>
  </si>
  <si>
    <t>fdfdf</t>
  </si>
  <si>
    <t>fdfdfd</t>
  </si>
  <si>
    <t>მიმართულება</t>
  </si>
  <si>
    <t>მათემატიკა</t>
  </si>
  <si>
    <t>ბიოლოგია</t>
  </si>
  <si>
    <t>ფიზიკა</t>
  </si>
  <si>
    <t>ქიმაი</t>
  </si>
  <si>
    <t>erer</t>
  </si>
  <si>
    <t>rewr</t>
  </si>
  <si>
    <t>სვეტი1</t>
  </si>
  <si>
    <t>სვეტი2</t>
  </si>
  <si>
    <t>სვეტი3</t>
  </si>
  <si>
    <t>სვეტი4</t>
  </si>
  <si>
    <t>სვეტი5</t>
  </si>
  <si>
    <t>სვეტი6</t>
  </si>
  <si>
    <t>ააა</t>
  </si>
  <si>
    <t>ბბბ</t>
  </si>
  <si>
    <t>ცცც</t>
  </si>
  <si>
    <t>დდდ</t>
  </si>
  <si>
    <t>კკკ</t>
  </si>
  <si>
    <t>რრრ</t>
  </si>
  <si>
    <t>ტტტ</t>
  </si>
  <si>
    <t>უუუუ</t>
  </si>
  <si>
    <t>იიი</t>
  </si>
  <si>
    <t>ოოო</t>
  </si>
  <si>
    <t>პპპ</t>
  </si>
  <si>
    <t>ეეეე</t>
  </si>
  <si>
    <t>ეეე</t>
  </si>
  <si>
    <t>უუუ</t>
  </si>
  <si>
    <t>დსდ</t>
  </si>
  <si>
    <t>ტტტტ</t>
  </si>
  <si>
    <t>c5</t>
  </si>
  <si>
    <t>დიმანიური განშლადი სიები offset - დინამიური სახელი</t>
  </si>
  <si>
    <t>მდინარე</t>
  </si>
  <si>
    <t>რიონი</t>
  </si>
  <si>
    <t>ტეხურა</t>
  </si>
  <si>
    <t>მტკვარი</t>
  </si>
  <si>
    <t>არაგვი</t>
  </si>
  <si>
    <t xml:space="preserve">მდინარე </t>
  </si>
  <si>
    <t>ალაზანი</t>
  </si>
  <si>
    <t>არ არის დინამიური</t>
  </si>
  <si>
    <t>იორი</t>
  </si>
  <si>
    <t>OFFSET(დავალება4!$F$50:$F$54;0;0;COUNTA(დავალება4!$F:$F)-1;1)</t>
  </si>
  <si>
    <t>დინამიური განშლადი სია</t>
  </si>
  <si>
    <t>უკეთესია ერთი ფორმულით</t>
  </si>
  <si>
    <t>concatenate,if match - ყველაფერი ერთი ფორმულით - საუკეთესო შეფასებას მიიღებს</t>
  </si>
  <si>
    <t>გადაადგილება რიგში</t>
  </si>
  <si>
    <t xml:space="preserve">გადაადგილება სვეტში </t>
  </si>
  <si>
    <t>დიაპაზონის სიმაღლე</t>
  </si>
  <si>
    <t>დიაპაზონის სიგანე</t>
  </si>
  <si>
    <t>მაქიმალური მნიშვნელობა</t>
  </si>
  <si>
    <t>ან ჯამი</t>
  </si>
  <si>
    <t>ან სხავ...</t>
  </si>
  <si>
    <t>address</t>
  </si>
  <si>
    <t>ki</t>
  </si>
  <si>
    <t>isnumber</t>
  </si>
  <si>
    <t>istext</t>
  </si>
  <si>
    <t>ara</t>
  </si>
  <si>
    <t>fjsdhfds</t>
  </si>
  <si>
    <t>fsdfsd</t>
  </si>
  <si>
    <t xml:space="preserve">biujeti </t>
  </si>
  <si>
    <t>AND(ISNUMBER(E143)=TRUE;COUNTIF($E$143:$E$151;E143)&lt;=1)</t>
  </si>
  <si>
    <t>day</t>
  </si>
  <si>
    <t>month</t>
  </si>
  <si>
    <t>year</t>
  </si>
  <si>
    <t>AND(YEAR(E160)=2014;OR(MONTH(E160)&lt;=3;MONTH(E160)&gt;=10))</t>
  </si>
  <si>
    <t>AND(YEAR(E173)=YEAR(TODAY());MONTH(E173)&lt;=9)</t>
  </si>
  <si>
    <t>რეგიონი</t>
  </si>
  <si>
    <t>იმერეთი</t>
  </si>
  <si>
    <t>თბილისი</t>
  </si>
  <si>
    <t>სამცხე- ჯავახეთი</t>
  </si>
  <si>
    <t>ქართლი</t>
  </si>
  <si>
    <t>კახეთი</t>
  </si>
  <si>
    <t>არადინამიური განშლადი სია</t>
  </si>
  <si>
    <t>დიანამიური განშლადი სია</t>
  </si>
  <si>
    <t>ქიმია</t>
  </si>
  <si>
    <t>კომპ.მეც</t>
  </si>
  <si>
    <t>ქიმის შესავალი1</t>
  </si>
  <si>
    <t>კალკულუსი4</t>
  </si>
  <si>
    <t>ფიზიკის შესავალი</t>
  </si>
  <si>
    <t>კომპ უნარ ჩვევბი</t>
  </si>
  <si>
    <t>ბიოლოგიის შესავალი</t>
  </si>
  <si>
    <t>კალა 3</t>
  </si>
  <si>
    <t xml:space="preserve">კომ უნარ </t>
  </si>
  <si>
    <t>ასდსად</t>
  </si>
  <si>
    <t>ფსდფდს</t>
  </si>
  <si>
    <t>ჰგფჰ</t>
  </si>
  <si>
    <t>გფჰგფჰ</t>
  </si>
  <si>
    <t>ჰგფჰგფ</t>
  </si>
  <si>
    <t>ჰგფჰგფჰ</t>
  </si>
  <si>
    <t>გფჰგფჰფჰ</t>
  </si>
  <si>
    <t>დფგ</t>
  </si>
  <si>
    <t>ფდდფგფ</t>
  </si>
  <si>
    <t>გდ</t>
  </si>
  <si>
    <t>d32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</si>
</sst>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sz val="20"/>
      <color theme="1"/>
      <name val="Calibri"/>
      <family val="2"/>
      <charset val="1"/>
      <scheme val="minor"/>
    </font>
    <font>
      <sz val="20"/>
      <color rgb="FFFF0000"/>
      <name val="Calibri"/>
      <family val="2"/>
      <charset val="1"/>
      <scheme val="minor"/>
    </font>
    <font>
      <sz val="16"/>
      <color rgb="FFFF0000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49" fontId="0" fillId="5" borderId="0" xfId="0" applyNumberFormat="1" applyFill="1"/>
    <xf numFmtId="0" fontId="0" fillId="7" borderId="0" xfId="0" applyFill="1"/>
    <xf numFmtId="14" fontId="0" fillId="0" borderId="0" xfId="0" applyNumberFormat="1"/>
    <xf numFmtId="14" fontId="0" fillId="6" borderId="0" xfId="0" applyNumberFormat="1" applyFill="1"/>
    <xf numFmtId="21" fontId="0" fillId="0" borderId="0" xfId="0" applyNumberFormat="1"/>
    <xf numFmtId="20" fontId="0" fillId="7" borderId="0" xfId="0" applyNumberFormat="1" applyFill="1"/>
    <xf numFmtId="14" fontId="0" fillId="4" borderId="0" xfId="0" applyNumberFormat="1" applyFill="1"/>
    <xf numFmtId="0" fontId="1" fillId="0" borderId="0" xfId="0" applyFont="1"/>
    <xf numFmtId="0" fontId="2" fillId="0" borderId="0" xfId="0" applyFont="1"/>
    <xf numFmtId="16" fontId="0" fillId="0" borderId="0" xfId="0" applyNumberFormat="1"/>
    <xf numFmtId="20" fontId="0" fillId="0" borderId="0" xfId="0" applyNumberFormat="1"/>
    <xf numFmtId="20" fontId="0" fillId="6" borderId="0" xfId="0" applyNumberFormat="1" applyFill="1"/>
    <xf numFmtId="0" fontId="3" fillId="0" borderId="0" xfId="0" applyFont="1"/>
    <xf numFmtId="14" fontId="0" fillId="5" borderId="0" xfId="0" applyNumberForma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4</xdr:row>
      <xdr:rowOff>161925</xdr:rowOff>
    </xdr:from>
    <xdr:to>
      <xdr:col>18</xdr:col>
      <xdr:colOff>57150</xdr:colOff>
      <xdr:row>11</xdr:row>
      <xdr:rowOff>171450</xdr:rowOff>
    </xdr:to>
    <xdr:sp macro="" textlink="">
      <xdr:nvSpPr>
        <xdr:cNvPr id="2" name="TextBox 1"/>
        <xdr:cNvSpPr txBox="1"/>
      </xdr:nvSpPr>
      <xdr:spPr>
        <a:xfrm>
          <a:off x="7686675" y="923925"/>
          <a:ext cx="3343275" cy="1343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სახელები,</a:t>
          </a:r>
          <a:r>
            <a:rPr lang="ka-GE" sz="1100" baseline="0"/>
            <a:t> სახელების მენეჯერი, ლოკალური და გლობალური სახელები, სახელების გამოყენება ფუნქციებში</a:t>
          </a:r>
          <a:endParaRPr lang="en-US" sz="1100" baseline="0"/>
        </a:p>
        <a:p>
          <a:r>
            <a:rPr lang="en-US" sz="1100" baseline="0"/>
            <a:t>sumif, sumifs. countifs, averrageifs .....</a:t>
          </a:r>
          <a:r>
            <a:rPr lang="ka-GE" sz="1100" baseline="0"/>
            <a:t>ამ ტიპის ფუნქციები სახელების გამოყენებით. </a:t>
          </a:r>
          <a:endParaRPr lang="en-US" sz="1100"/>
        </a:p>
      </xdr:txBody>
    </xdr:sp>
    <xdr:clientData/>
  </xdr:twoCellAnchor>
  <xdr:twoCellAnchor>
    <xdr:from>
      <xdr:col>1</xdr:col>
      <xdr:colOff>161925</xdr:colOff>
      <xdr:row>27</xdr:row>
      <xdr:rowOff>142874</xdr:rowOff>
    </xdr:from>
    <xdr:to>
      <xdr:col>12</xdr:col>
      <xdr:colOff>285750</xdr:colOff>
      <xdr:row>38</xdr:row>
      <xdr:rowOff>28575</xdr:rowOff>
    </xdr:to>
    <xdr:sp macro="" textlink="">
      <xdr:nvSpPr>
        <xdr:cNvPr id="3" name="TextBox 2"/>
        <xdr:cNvSpPr txBox="1"/>
      </xdr:nvSpPr>
      <xdr:spPr>
        <a:xfrm>
          <a:off x="771525" y="5286374"/>
          <a:ext cx="6829425" cy="1981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200"/>
            <a:t>დავალება1</a:t>
          </a:r>
        </a:p>
        <a:p>
          <a:r>
            <a:rPr lang="ka-GE" sz="1200"/>
            <a:t>ველებს დაარქვით სახელები, სხელები უნდა იყოს ლოკალური მხოლოდ ამ სამუშაო ფურცლისათვის განსაზღვრული</a:t>
          </a:r>
        </a:p>
        <a:p>
          <a:endParaRPr lang="ka-GE" sz="1200"/>
        </a:p>
        <a:p>
          <a:r>
            <a:rPr lang="ka-GE" sz="1200"/>
            <a:t>სახელების გამოყენებით გამოთალეთ ველი 8 - ის იმ მონაცემების საშუალო არითმეტიკული სადაც ველი 1 მოთავასებულია 500 -800 შორის საზღვრები ითვლება და ველი 5 არის &lt;=800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552450</xdr:colOff>
      <xdr:row>24</xdr:row>
      <xdr:rowOff>171450</xdr:rowOff>
    </xdr:from>
    <xdr:to>
      <xdr:col>15</xdr:col>
      <xdr:colOff>533400</xdr:colOff>
      <xdr:row>28</xdr:row>
      <xdr:rowOff>171450</xdr:rowOff>
    </xdr:to>
    <xdr:sp macro="" textlink="">
      <xdr:nvSpPr>
        <xdr:cNvPr id="4" name="TextBox 3"/>
        <xdr:cNvSpPr txBox="1"/>
      </xdr:nvSpPr>
      <xdr:spPr>
        <a:xfrm>
          <a:off x="7515225" y="4743450"/>
          <a:ext cx="2619375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აქ</a:t>
          </a:r>
          <a:r>
            <a:rPr lang="ka-GE" sz="1100" baseline="0"/>
            <a:t> მოყვანილია ამოცანის გადაწყვეტის სამი ვარიანტი</a:t>
          </a:r>
          <a:endParaRPr lang="en-US" sz="1100"/>
        </a:p>
      </xdr:txBody>
    </xdr:sp>
    <xdr:clientData/>
  </xdr:twoCellAnchor>
  <xdr:twoCellAnchor>
    <xdr:from>
      <xdr:col>11</xdr:col>
      <xdr:colOff>171450</xdr:colOff>
      <xdr:row>15</xdr:row>
      <xdr:rowOff>171450</xdr:rowOff>
    </xdr:from>
    <xdr:to>
      <xdr:col>17</xdr:col>
      <xdr:colOff>133350</xdr:colOff>
      <xdr:row>22</xdr:row>
      <xdr:rowOff>66675</xdr:rowOff>
    </xdr:to>
    <xdr:sp macro="" textlink="">
      <xdr:nvSpPr>
        <xdr:cNvPr id="5" name="TextBox 4"/>
        <xdr:cNvSpPr txBox="1"/>
      </xdr:nvSpPr>
      <xdr:spPr>
        <a:xfrm>
          <a:off x="7134225" y="3028950"/>
          <a:ext cx="381952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მოცემული</a:t>
          </a:r>
          <a:r>
            <a:rPr lang="ka-GE" sz="1100" baseline="0"/>
            <a:t> ცხრილისათვის შექმენით საძიებელი ზოლი, სადაც კოდის ღია განშლადი სიის ელემენტის ამორჩევით დაბრუნდება ერთდროულად ამ ჩანაწერის ყველა ველის მნიშვნელობა. თუ ჩანაწერი არ მოიძებნა დაიწეროს შეტყობინება. შეგიძლიათ გამოიყენოთ </a:t>
          </a:r>
          <a:r>
            <a:rPr lang="en-US" sz="1100" baseline="0"/>
            <a:t>COLUMNS  </a:t>
          </a:r>
          <a:r>
            <a:rPr lang="ka-GE" sz="1100" baseline="0"/>
            <a:t>ან </a:t>
          </a:r>
          <a:r>
            <a:rPr lang="en-US" sz="1100" baseline="0"/>
            <a:t>MATCH </a:t>
          </a:r>
          <a:r>
            <a:rPr lang="ka-GE" sz="1100" baseline="0"/>
            <a:t>ფუნქცია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4</xdr:row>
      <xdr:rowOff>66675</xdr:rowOff>
    </xdr:from>
    <xdr:to>
      <xdr:col>14</xdr:col>
      <xdr:colOff>600075</xdr:colOff>
      <xdr:row>13</xdr:row>
      <xdr:rowOff>47625</xdr:rowOff>
    </xdr:to>
    <xdr:sp macro="" textlink="">
      <xdr:nvSpPr>
        <xdr:cNvPr id="2" name="TextBox 1"/>
        <xdr:cNvSpPr txBox="1"/>
      </xdr:nvSpPr>
      <xdr:spPr>
        <a:xfrm>
          <a:off x="4810125" y="828675"/>
          <a:ext cx="4619625" cy="169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მოცემულ დიაპაზონში შექმენით შეზღუდვა</a:t>
          </a:r>
        </a:p>
        <a:p>
          <a:r>
            <a:rPr lang="ka-GE" sz="1100"/>
            <a:t>მხოლოდ 2014</a:t>
          </a:r>
          <a:r>
            <a:rPr lang="ka-GE" sz="1100" baseline="0"/>
            <a:t> წლის თარიღის შეტყანა იყოს შესაძლებელი და ამავე დროს მხოლოდ მეოთხე კვარტალი</a:t>
          </a:r>
        </a:p>
        <a:p>
          <a:endParaRPr lang="en-US" sz="1100"/>
        </a:p>
      </xdr:txBody>
    </xdr:sp>
    <xdr:clientData/>
  </xdr:twoCellAnchor>
  <xdr:twoCellAnchor>
    <xdr:from>
      <xdr:col>8</xdr:col>
      <xdr:colOff>466725</xdr:colOff>
      <xdr:row>24</xdr:row>
      <xdr:rowOff>28575</xdr:rowOff>
    </xdr:from>
    <xdr:to>
      <xdr:col>12</xdr:col>
      <xdr:colOff>161925</xdr:colOff>
      <xdr:row>30</xdr:row>
      <xdr:rowOff>0</xdr:rowOff>
    </xdr:to>
    <xdr:sp macro="" textlink="">
      <xdr:nvSpPr>
        <xdr:cNvPr id="3" name="TextBox 2"/>
        <xdr:cNvSpPr txBox="1"/>
      </xdr:nvSpPr>
      <xdr:spPr>
        <a:xfrm>
          <a:off x="5705475" y="4600575"/>
          <a:ext cx="213360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მონიშნულ</a:t>
          </a:r>
          <a:r>
            <a:rPr lang="ka-GE" sz="1100" baseline="0"/>
            <a:t> დიაპაზონში შესაძლებელი იყოს მხოლოდ სამუშაო დღეების შეტანა 2014 წლის განმავლობაში</a:t>
          </a:r>
          <a:endParaRPr lang="en-US" sz="1100"/>
        </a:p>
      </xdr:txBody>
    </xdr:sp>
    <xdr:clientData/>
  </xdr:twoCellAnchor>
  <xdr:twoCellAnchor>
    <xdr:from>
      <xdr:col>8</xdr:col>
      <xdr:colOff>542925</xdr:colOff>
      <xdr:row>36</xdr:row>
      <xdr:rowOff>19050</xdr:rowOff>
    </xdr:from>
    <xdr:to>
      <xdr:col>12</xdr:col>
      <xdr:colOff>447675</xdr:colOff>
      <xdr:row>42</xdr:row>
      <xdr:rowOff>114300</xdr:rowOff>
    </xdr:to>
    <xdr:sp macro="" textlink="">
      <xdr:nvSpPr>
        <xdr:cNvPr id="4" name="TextBox 3"/>
        <xdr:cNvSpPr txBox="1"/>
      </xdr:nvSpPr>
      <xdr:spPr>
        <a:xfrm>
          <a:off x="5781675" y="6877050"/>
          <a:ext cx="2343150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დრო იყოს 9:00 - ზე მეტი და ნაკლები 19:00</a:t>
          </a:r>
        </a:p>
        <a:p>
          <a:endParaRPr lang="en-US" sz="1100"/>
        </a:p>
      </xdr:txBody>
    </xdr:sp>
    <xdr:clientData/>
  </xdr:twoCellAnchor>
  <xdr:twoCellAnchor>
    <xdr:from>
      <xdr:col>8</xdr:col>
      <xdr:colOff>19050</xdr:colOff>
      <xdr:row>49</xdr:row>
      <xdr:rowOff>38100</xdr:rowOff>
    </xdr:from>
    <xdr:to>
      <xdr:col>14</xdr:col>
      <xdr:colOff>419100</xdr:colOff>
      <xdr:row>53</xdr:row>
      <xdr:rowOff>123825</xdr:rowOff>
    </xdr:to>
    <xdr:sp macro="" textlink="">
      <xdr:nvSpPr>
        <xdr:cNvPr id="5" name="TextBox 4"/>
        <xdr:cNvSpPr txBox="1"/>
      </xdr:nvSpPr>
      <xdr:spPr>
        <a:xfrm>
          <a:off x="5257800" y="9372600"/>
          <a:ext cx="4057650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მოცემუ დიაპაზონში შეგვეძლოს დროის ჩაწერა მხოლოდ 10 საათიდან 18 საათამდე</a:t>
          </a:r>
          <a:r>
            <a:rPr lang="en-US" sz="1100"/>
            <a:t> </a:t>
          </a:r>
          <a:r>
            <a:rPr lang="ka-GE" sz="1100"/>
            <a:t>და</a:t>
          </a:r>
          <a:r>
            <a:rPr lang="ka-GE" sz="1100" baseline="0"/>
            <a:t> არ უნდა უდრიდეს 13 საათს (შესვენება)</a:t>
          </a:r>
          <a:endParaRPr lang="ka-GE" sz="1100"/>
        </a:p>
        <a:p>
          <a:endParaRPr lang="en-US" sz="1100"/>
        </a:p>
      </xdr:txBody>
    </xdr:sp>
    <xdr:clientData/>
  </xdr:twoCellAnchor>
  <xdr:twoCellAnchor>
    <xdr:from>
      <xdr:col>10</xdr:col>
      <xdr:colOff>114300</xdr:colOff>
      <xdr:row>65</xdr:row>
      <xdr:rowOff>76200</xdr:rowOff>
    </xdr:from>
    <xdr:to>
      <xdr:col>15</xdr:col>
      <xdr:colOff>371475</xdr:colOff>
      <xdr:row>71</xdr:row>
      <xdr:rowOff>47625</xdr:rowOff>
    </xdr:to>
    <xdr:sp macro="" textlink="">
      <xdr:nvSpPr>
        <xdr:cNvPr id="6" name="TextBox 5"/>
        <xdr:cNvSpPr txBox="1"/>
      </xdr:nvSpPr>
      <xdr:spPr>
        <a:xfrm>
          <a:off x="6572250" y="12458700"/>
          <a:ext cx="337185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დიაპაზონი</a:t>
          </a:r>
          <a:r>
            <a:rPr lang="ka-GE" sz="1100" baseline="0"/>
            <a:t> დაიცავით წლის 38 - ეკვირიდან 53 კვირამდე თარიღის შეტანა შეიძლებოდეს და მხოლოდ სამუშაო დღეები</a:t>
          </a:r>
          <a:endParaRPr lang="en-US" sz="1100"/>
        </a:p>
      </xdr:txBody>
    </xdr:sp>
    <xdr:clientData/>
  </xdr:twoCellAnchor>
  <xdr:twoCellAnchor>
    <xdr:from>
      <xdr:col>10</xdr:col>
      <xdr:colOff>523875</xdr:colOff>
      <xdr:row>89</xdr:row>
      <xdr:rowOff>161925</xdr:rowOff>
    </xdr:from>
    <xdr:to>
      <xdr:col>15</xdr:col>
      <xdr:colOff>400050</xdr:colOff>
      <xdr:row>95</xdr:row>
      <xdr:rowOff>171450</xdr:rowOff>
    </xdr:to>
    <xdr:sp macro="" textlink="">
      <xdr:nvSpPr>
        <xdr:cNvPr id="7" name="TextBox 6"/>
        <xdr:cNvSpPr txBox="1"/>
      </xdr:nvSpPr>
      <xdr:spPr>
        <a:xfrm>
          <a:off x="6981825" y="17116425"/>
          <a:ext cx="2990850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მონიშნულ დიაპაზონში შეი</a:t>
          </a:r>
          <a:r>
            <a:rPr lang="en-US" sz="1100"/>
            <a:t>Z</a:t>
          </a:r>
          <a:r>
            <a:rPr lang="ka-GE" sz="1100"/>
            <a:t>ლებოდეს მხოლოდ რიცხვების შეტანა~</a:t>
          </a:r>
        </a:p>
        <a:p>
          <a:endParaRPr lang="en-US" sz="1100"/>
        </a:p>
      </xdr:txBody>
    </xdr:sp>
    <xdr:clientData/>
  </xdr:twoCellAnchor>
  <xdr:twoCellAnchor>
    <xdr:from>
      <xdr:col>10</xdr:col>
      <xdr:colOff>371475</xdr:colOff>
      <xdr:row>107</xdr:row>
      <xdr:rowOff>57150</xdr:rowOff>
    </xdr:from>
    <xdr:to>
      <xdr:col>14</xdr:col>
      <xdr:colOff>161925</xdr:colOff>
      <xdr:row>111</xdr:row>
      <xdr:rowOff>85725</xdr:rowOff>
    </xdr:to>
    <xdr:sp macro="" textlink="">
      <xdr:nvSpPr>
        <xdr:cNvPr id="8" name="TextBox 7"/>
        <xdr:cNvSpPr txBox="1"/>
      </xdr:nvSpPr>
      <xdr:spPr>
        <a:xfrm>
          <a:off x="7038975" y="20583525"/>
          <a:ext cx="229552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დაპაზონში</a:t>
          </a:r>
          <a:r>
            <a:rPr lang="ka-GE" sz="1100" baseline="0"/>
            <a:t> შეზღუდვა - მხოლოდ ტექსტების შეტანა</a:t>
          </a:r>
        </a:p>
        <a:p>
          <a:endParaRPr lang="en-US" sz="1100"/>
        </a:p>
      </xdr:txBody>
    </xdr:sp>
    <xdr:clientData/>
  </xdr:twoCellAnchor>
  <xdr:twoCellAnchor>
    <xdr:from>
      <xdr:col>9</xdr:col>
      <xdr:colOff>457200</xdr:colOff>
      <xdr:row>119</xdr:row>
      <xdr:rowOff>85725</xdr:rowOff>
    </xdr:from>
    <xdr:to>
      <xdr:col>13</xdr:col>
      <xdr:colOff>561975</xdr:colOff>
      <xdr:row>126</xdr:row>
      <xdr:rowOff>152400</xdr:rowOff>
    </xdr:to>
    <xdr:sp macro="" textlink="">
      <xdr:nvSpPr>
        <xdr:cNvPr id="9" name="TextBox 8"/>
        <xdr:cNvSpPr txBox="1"/>
      </xdr:nvSpPr>
      <xdr:spPr>
        <a:xfrm>
          <a:off x="6515100" y="22898100"/>
          <a:ext cx="2609850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შეზღუდვა</a:t>
          </a:r>
          <a:r>
            <a:rPr lang="ka-GE" sz="1100" baseline="0"/>
            <a:t> - დიაპაზონის მონაცემების ჯამი &lt;= 50000</a:t>
          </a:r>
        </a:p>
        <a:p>
          <a:endParaRPr lang="en-US" sz="1100"/>
        </a:p>
      </xdr:txBody>
    </xdr:sp>
    <xdr:clientData/>
  </xdr:twoCellAnchor>
  <xdr:twoCellAnchor>
    <xdr:from>
      <xdr:col>8</xdr:col>
      <xdr:colOff>295275</xdr:colOff>
      <xdr:row>129</xdr:row>
      <xdr:rowOff>76200</xdr:rowOff>
    </xdr:from>
    <xdr:to>
      <xdr:col>12</xdr:col>
      <xdr:colOff>466725</xdr:colOff>
      <xdr:row>136</xdr:row>
      <xdr:rowOff>142875</xdr:rowOff>
    </xdr:to>
    <xdr:sp macro="" textlink="">
      <xdr:nvSpPr>
        <xdr:cNvPr id="10" name="TextBox 9"/>
        <xdr:cNvSpPr txBox="1"/>
      </xdr:nvSpPr>
      <xdr:spPr>
        <a:xfrm>
          <a:off x="5743575" y="24793575"/>
          <a:ext cx="2609850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შეზღუდვა</a:t>
          </a:r>
          <a:r>
            <a:rPr lang="ka-GE" sz="1100" baseline="0"/>
            <a:t> - დიაპაზონის მონაცემების ჯამი &lt;= 50000</a:t>
          </a:r>
          <a:r>
            <a:rPr lang="en-US" sz="1100" baseline="0"/>
            <a:t>  </a:t>
          </a:r>
          <a:r>
            <a:rPr lang="ka-GE" sz="1100" baseline="0"/>
            <a:t>და თითოეული შესაკრები იყოს დადებითი &gt;0</a:t>
          </a:r>
        </a:p>
        <a:p>
          <a:endParaRPr lang="ka-GE" sz="1100" baseline="0"/>
        </a:p>
        <a:p>
          <a:endParaRPr lang="en-US" sz="1100"/>
        </a:p>
      </xdr:txBody>
    </xdr:sp>
    <xdr:clientData/>
  </xdr:twoCellAnchor>
  <xdr:twoCellAnchor>
    <xdr:from>
      <xdr:col>8</xdr:col>
      <xdr:colOff>304800</xdr:colOff>
      <xdr:row>141</xdr:row>
      <xdr:rowOff>142875</xdr:rowOff>
    </xdr:from>
    <xdr:to>
      <xdr:col>13</xdr:col>
      <xdr:colOff>76200</xdr:colOff>
      <xdr:row>152</xdr:row>
      <xdr:rowOff>28575</xdr:rowOff>
    </xdr:to>
    <xdr:sp macro="" textlink="">
      <xdr:nvSpPr>
        <xdr:cNvPr id="11" name="TextBox 10"/>
        <xdr:cNvSpPr txBox="1"/>
      </xdr:nvSpPr>
      <xdr:spPr>
        <a:xfrm>
          <a:off x="5753100" y="27146250"/>
          <a:ext cx="2886075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დიაპაზონი</a:t>
          </a:r>
          <a:r>
            <a:rPr lang="ka-GE" sz="1100" baseline="0"/>
            <a:t> დავიცვათ დუბლიკატებისაგან და აუცილებლად მხოლოდ რიცხვების შეტანა იყოს შესაძლებელი</a:t>
          </a:r>
        </a:p>
        <a:p>
          <a:endParaRPr lang="ka-GE" sz="1100" baseline="0"/>
        </a:p>
        <a:p>
          <a:endParaRPr lang="en-US" sz="1100"/>
        </a:p>
      </xdr:txBody>
    </xdr:sp>
    <xdr:clientData/>
  </xdr:twoCellAnchor>
  <xdr:twoCellAnchor>
    <xdr:from>
      <xdr:col>7</xdr:col>
      <xdr:colOff>523875</xdr:colOff>
      <xdr:row>158</xdr:row>
      <xdr:rowOff>9526</xdr:rowOff>
    </xdr:from>
    <xdr:to>
      <xdr:col>15</xdr:col>
      <xdr:colOff>28575</xdr:colOff>
      <xdr:row>161</xdr:row>
      <xdr:rowOff>47626</xdr:rowOff>
    </xdr:to>
    <xdr:sp macro="" textlink="">
      <xdr:nvSpPr>
        <xdr:cNvPr id="12" name="TextBox 11"/>
        <xdr:cNvSpPr txBox="1"/>
      </xdr:nvSpPr>
      <xdr:spPr>
        <a:xfrm>
          <a:off x="5086350" y="30394276"/>
          <a:ext cx="47244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თარიღი მხოლოდ მიმდინარე წლის 2014 და პირველი და მეორე კვარტლის 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15</xdr:row>
      <xdr:rowOff>114301</xdr:rowOff>
    </xdr:from>
    <xdr:to>
      <xdr:col>13</xdr:col>
      <xdr:colOff>352425</xdr:colOff>
      <xdr:row>21</xdr:row>
      <xdr:rowOff>180975</xdr:rowOff>
    </xdr:to>
    <xdr:sp macro="" textlink="">
      <xdr:nvSpPr>
        <xdr:cNvPr id="2" name="TextBox 1"/>
        <xdr:cNvSpPr txBox="1"/>
      </xdr:nvSpPr>
      <xdr:spPr>
        <a:xfrm>
          <a:off x="3314700" y="2971801"/>
          <a:ext cx="4962525" cy="1209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დინამიური</a:t>
          </a:r>
          <a:r>
            <a:rPr lang="ka-GE" sz="1100" baseline="0"/>
            <a:t> განშლადი სია</a:t>
          </a:r>
        </a:p>
        <a:p>
          <a:r>
            <a:rPr lang="ka-GE" sz="1100"/>
            <a:t>განშლადი სია რამდენიმე სიიდან </a:t>
          </a:r>
        </a:p>
        <a:p>
          <a:r>
            <a:rPr lang="ka-GE" sz="1100"/>
            <a:t>დინამიური სახელი</a:t>
          </a:r>
        </a:p>
        <a:p>
          <a:r>
            <a:rPr lang="en-US" sz="1100"/>
            <a:t>offset</a:t>
          </a:r>
        </a:p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5</xdr:row>
      <xdr:rowOff>142875</xdr:rowOff>
    </xdr:from>
    <xdr:to>
      <xdr:col>15</xdr:col>
      <xdr:colOff>133350</xdr:colOff>
      <xdr:row>13</xdr:row>
      <xdr:rowOff>152400</xdr:rowOff>
    </xdr:to>
    <xdr:sp macro="" textlink="">
      <xdr:nvSpPr>
        <xdr:cNvPr id="2" name="TextBox 1"/>
        <xdr:cNvSpPr txBox="1"/>
      </xdr:nvSpPr>
      <xdr:spPr>
        <a:xfrm>
          <a:off x="4905375" y="1095375"/>
          <a:ext cx="4867275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მოცემულ</a:t>
          </a:r>
          <a:r>
            <a:rPr lang="ka-GE" sz="1100" baseline="0"/>
            <a:t> დიაპაზონში გარკვიეთ მაქსიმალური ელემენტი უფრო ზემოოთა თუ მინიმალური</a:t>
          </a:r>
        </a:p>
        <a:p>
          <a:endParaRPr lang="ka-GE" sz="1100" baseline="0"/>
        </a:p>
        <a:p>
          <a:r>
            <a:rPr lang="ka-GE" sz="1100" baseline="0"/>
            <a:t>შესაბამისად დააბრუნდეს შეტყობინება რა მანძილით არიან დაშორებული ეს ელემენტები ერთმანეთთან და რომელია ზემოთ მაქსიმუმი თუ მინიმუმი</a:t>
          </a:r>
        </a:p>
        <a:p>
          <a:endParaRPr lang="ka-GE" sz="1100" baseline="0"/>
        </a:p>
        <a:p>
          <a:endParaRPr lang="ka-GE" sz="1100" baseline="0"/>
        </a:p>
        <a:p>
          <a:r>
            <a:rPr lang="ka-GE" sz="1100" baseline="0"/>
            <a:t>მითითება : გამოიყენეთ </a:t>
          </a:r>
          <a:r>
            <a:rPr lang="en-US" sz="1100" baseline="0"/>
            <a:t>match </a:t>
          </a:r>
          <a:r>
            <a:rPr lang="ka-GE" sz="1100" baseline="0"/>
            <a:t>ფუნქცია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304800</xdr:colOff>
      <xdr:row>13</xdr:row>
      <xdr:rowOff>123826</xdr:rowOff>
    </xdr:from>
    <xdr:to>
      <xdr:col>17</xdr:col>
      <xdr:colOff>371475</xdr:colOff>
      <xdr:row>19</xdr:row>
      <xdr:rowOff>123826</xdr:rowOff>
    </xdr:to>
    <xdr:sp macro="" textlink="">
      <xdr:nvSpPr>
        <xdr:cNvPr id="2" name="TextBox 1"/>
        <xdr:cNvSpPr txBox="1"/>
      </xdr:nvSpPr>
      <xdr:spPr>
        <a:xfrm>
          <a:off x="8229600" y="2600326"/>
          <a:ext cx="25050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აქტიურია</a:t>
          </a:r>
          <a:r>
            <a:rPr lang="ka-GE" sz="1100" baseline="0"/>
            <a:t> უჯრედია </a:t>
          </a:r>
          <a:r>
            <a:rPr lang="en-US" sz="1100" baseline="0"/>
            <a:t>d5 </a:t>
          </a:r>
          <a:r>
            <a:rPr lang="ka-GE" sz="1100" baseline="0"/>
            <a:t> დანარჩენი პარამეტრების განშლადი სიებით გადაცემით უზრუნველყავით დიაპაზონის ჯამის დაბრუნება . ან მაქსიმალური, მინიმალური, საშუალო და სხვა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M25"/>
  <sheetViews>
    <sheetView tabSelected="1" workbookViewId="0">
      <selection activeCell="C6" sqref="C6:J25"/>
    </sheetView>
  </sheetViews>
  <sheetFormatPr defaultRowHeight="15" x14ac:dyDescent="0.25"/>
  <sheetData>
    <row r="5" spans="3:10" x14ac:dyDescent="0.25">
      <c r="C5" t="s">
        <v>0</v>
      </c>
      <c r="D5" t="s">
        <v>1</v>
      </c>
      <c r="E5" t="s">
        <v>2</v>
      </c>
      <c r="F5" t="s">
        <v>3</v>
      </c>
      <c r="G5" t="s">
        <v>4</v>
      </c>
      <c r="H5" t="s">
        <v>5</v>
      </c>
      <c r="I5" t="s">
        <v>6</v>
      </c>
      <c r="J5" t="s">
        <v>7</v>
      </c>
    </row>
    <row r="6" spans="3:10" x14ac:dyDescent="0.25">
      <c r="C6" s="4">
        <f t="shared" ref="C6:J15" ca="1" si="0">RANDBETWEEN(1,1000)</f>
        <v>983</v>
      </c>
      <c r="D6">
        <f t="shared" ca="1" si="0"/>
        <v>529</v>
      </c>
      <c r="E6">
        <f t="shared" ca="1" si="0"/>
        <v>10</v>
      </c>
      <c r="F6">
        <f t="shared" ca="1" si="0"/>
        <v>623</v>
      </c>
      <c r="G6" s="5">
        <f t="shared" ca="1" si="0"/>
        <v>6</v>
      </c>
      <c r="H6">
        <f t="shared" ca="1" si="0"/>
        <v>738</v>
      </c>
      <c r="I6">
        <f t="shared" ca="1" si="0"/>
        <v>836</v>
      </c>
      <c r="J6" s="1">
        <f t="shared" ca="1" si="0"/>
        <v>960</v>
      </c>
    </row>
    <row r="7" spans="3:10" x14ac:dyDescent="0.25">
      <c r="C7" s="4">
        <f t="shared" ca="1" si="0"/>
        <v>578</v>
      </c>
      <c r="D7">
        <f t="shared" ca="1" si="0"/>
        <v>286</v>
      </c>
      <c r="E7">
        <f t="shared" ca="1" si="0"/>
        <v>436</v>
      </c>
      <c r="F7">
        <f t="shared" ca="1" si="0"/>
        <v>723</v>
      </c>
      <c r="G7" s="5">
        <f t="shared" ca="1" si="0"/>
        <v>147</v>
      </c>
      <c r="H7">
        <f t="shared" ca="1" si="0"/>
        <v>295</v>
      </c>
      <c r="I7">
        <f t="shared" ca="1" si="0"/>
        <v>328</v>
      </c>
      <c r="J7" s="1">
        <f t="shared" ca="1" si="0"/>
        <v>112</v>
      </c>
    </row>
    <row r="8" spans="3:10" x14ac:dyDescent="0.25">
      <c r="C8" s="4">
        <f t="shared" ca="1" si="0"/>
        <v>268</v>
      </c>
      <c r="D8">
        <f t="shared" ca="1" si="0"/>
        <v>296</v>
      </c>
      <c r="E8">
        <f t="shared" ca="1" si="0"/>
        <v>246</v>
      </c>
      <c r="F8">
        <f t="shared" ca="1" si="0"/>
        <v>384</v>
      </c>
      <c r="G8" s="5">
        <f t="shared" ca="1" si="0"/>
        <v>842</v>
      </c>
      <c r="H8">
        <f t="shared" ca="1" si="0"/>
        <v>970</v>
      </c>
      <c r="I8">
        <f t="shared" ca="1" si="0"/>
        <v>798</v>
      </c>
      <c r="J8" s="1">
        <f t="shared" ca="1" si="0"/>
        <v>119</v>
      </c>
    </row>
    <row r="9" spans="3:10" x14ac:dyDescent="0.25">
      <c r="C9" s="4">
        <f t="shared" ca="1" si="0"/>
        <v>475</v>
      </c>
      <c r="D9">
        <f t="shared" ca="1" si="0"/>
        <v>389</v>
      </c>
      <c r="E9">
        <f t="shared" ca="1" si="0"/>
        <v>858</v>
      </c>
      <c r="F9">
        <f t="shared" ca="1" si="0"/>
        <v>9</v>
      </c>
      <c r="G9" s="5">
        <f t="shared" ca="1" si="0"/>
        <v>265</v>
      </c>
      <c r="H9">
        <f t="shared" ca="1" si="0"/>
        <v>277</v>
      </c>
      <c r="I9">
        <f t="shared" ca="1" si="0"/>
        <v>846</v>
      </c>
      <c r="J9" s="1">
        <f t="shared" ca="1" si="0"/>
        <v>887</v>
      </c>
    </row>
    <row r="10" spans="3:10" x14ac:dyDescent="0.25">
      <c r="C10" s="4">
        <f t="shared" ca="1" si="0"/>
        <v>274</v>
      </c>
      <c r="D10">
        <f t="shared" ca="1" si="0"/>
        <v>55</v>
      </c>
      <c r="E10">
        <f t="shared" ca="1" si="0"/>
        <v>866</v>
      </c>
      <c r="F10">
        <f t="shared" ca="1" si="0"/>
        <v>40</v>
      </c>
      <c r="G10" s="5">
        <f t="shared" ca="1" si="0"/>
        <v>835</v>
      </c>
      <c r="H10">
        <f t="shared" ca="1" si="0"/>
        <v>178</v>
      </c>
      <c r="I10">
        <f t="shared" ca="1" si="0"/>
        <v>45</v>
      </c>
      <c r="J10" s="1">
        <f t="shared" ca="1" si="0"/>
        <v>889</v>
      </c>
    </row>
    <row r="11" spans="3:10" x14ac:dyDescent="0.25">
      <c r="C11" s="4">
        <f t="shared" ca="1" si="0"/>
        <v>489</v>
      </c>
      <c r="D11">
        <f t="shared" ca="1" si="0"/>
        <v>932</v>
      </c>
      <c r="E11">
        <f t="shared" ca="1" si="0"/>
        <v>832</v>
      </c>
      <c r="F11">
        <f t="shared" ca="1" si="0"/>
        <v>659</v>
      </c>
      <c r="G11" s="5">
        <f t="shared" ca="1" si="0"/>
        <v>380</v>
      </c>
      <c r="H11">
        <f t="shared" ca="1" si="0"/>
        <v>807</v>
      </c>
      <c r="I11">
        <f t="shared" ca="1" si="0"/>
        <v>820</v>
      </c>
      <c r="J11" s="1">
        <f t="shared" ca="1" si="0"/>
        <v>11</v>
      </c>
    </row>
    <row r="12" spans="3:10" x14ac:dyDescent="0.25">
      <c r="C12" s="4">
        <f t="shared" ca="1" si="0"/>
        <v>840</v>
      </c>
      <c r="D12">
        <f t="shared" ca="1" si="0"/>
        <v>443</v>
      </c>
      <c r="E12">
        <f t="shared" ca="1" si="0"/>
        <v>478</v>
      </c>
      <c r="F12">
        <f t="shared" ca="1" si="0"/>
        <v>519</v>
      </c>
      <c r="G12" s="5">
        <f t="shared" ca="1" si="0"/>
        <v>938</v>
      </c>
      <c r="H12">
        <f t="shared" ca="1" si="0"/>
        <v>64</v>
      </c>
      <c r="I12">
        <f t="shared" ca="1" si="0"/>
        <v>583</v>
      </c>
      <c r="J12" s="1">
        <f t="shared" ca="1" si="0"/>
        <v>390</v>
      </c>
    </row>
    <row r="13" spans="3:10" x14ac:dyDescent="0.25">
      <c r="C13" s="4">
        <f t="shared" ca="1" si="0"/>
        <v>272</v>
      </c>
      <c r="D13">
        <f t="shared" ca="1" si="0"/>
        <v>630</v>
      </c>
      <c r="E13">
        <f t="shared" ca="1" si="0"/>
        <v>185</v>
      </c>
      <c r="F13">
        <f t="shared" ca="1" si="0"/>
        <v>677</v>
      </c>
      <c r="G13" s="5">
        <f t="shared" ca="1" si="0"/>
        <v>534</v>
      </c>
      <c r="H13">
        <f t="shared" ca="1" si="0"/>
        <v>494</v>
      </c>
      <c r="I13">
        <f t="shared" ca="1" si="0"/>
        <v>271</v>
      </c>
      <c r="J13" s="1">
        <f t="shared" ca="1" si="0"/>
        <v>466</v>
      </c>
    </row>
    <row r="14" spans="3:10" x14ac:dyDescent="0.25">
      <c r="C14" s="4">
        <f t="shared" ca="1" si="0"/>
        <v>607</v>
      </c>
      <c r="D14">
        <f t="shared" ca="1" si="0"/>
        <v>342</v>
      </c>
      <c r="E14">
        <f t="shared" ca="1" si="0"/>
        <v>288</v>
      </c>
      <c r="F14">
        <f t="shared" ca="1" si="0"/>
        <v>992</v>
      </c>
      <c r="G14" s="5">
        <f t="shared" ca="1" si="0"/>
        <v>367</v>
      </c>
      <c r="H14">
        <f t="shared" ca="1" si="0"/>
        <v>838</v>
      </c>
      <c r="I14">
        <f t="shared" ca="1" si="0"/>
        <v>620</v>
      </c>
      <c r="J14" s="1">
        <f t="shared" ca="1" si="0"/>
        <v>941</v>
      </c>
    </row>
    <row r="15" spans="3:10" x14ac:dyDescent="0.25">
      <c r="C15" s="4">
        <f t="shared" ca="1" si="0"/>
        <v>140</v>
      </c>
      <c r="D15">
        <f t="shared" ca="1" si="0"/>
        <v>645</v>
      </c>
      <c r="E15">
        <f t="shared" ca="1" si="0"/>
        <v>282</v>
      </c>
      <c r="F15">
        <f t="shared" ca="1" si="0"/>
        <v>653</v>
      </c>
      <c r="G15" s="5">
        <f t="shared" ca="1" si="0"/>
        <v>180</v>
      </c>
      <c r="H15">
        <f t="shared" ca="1" si="0"/>
        <v>847</v>
      </c>
      <c r="I15">
        <f t="shared" ca="1" si="0"/>
        <v>532</v>
      </c>
      <c r="J15" s="1">
        <f t="shared" ca="1" si="0"/>
        <v>63</v>
      </c>
    </row>
    <row r="16" spans="3:10" x14ac:dyDescent="0.25">
      <c r="C16" s="4">
        <f t="shared" ref="C16:J25" ca="1" si="1">RANDBETWEEN(1,1000)</f>
        <v>328</v>
      </c>
      <c r="D16">
        <f t="shared" ca="1" si="1"/>
        <v>871</v>
      </c>
      <c r="E16">
        <f t="shared" ca="1" si="1"/>
        <v>983</v>
      </c>
      <c r="F16">
        <f t="shared" ca="1" si="1"/>
        <v>22</v>
      </c>
      <c r="G16" s="5">
        <f t="shared" ca="1" si="1"/>
        <v>46</v>
      </c>
      <c r="H16">
        <f t="shared" ca="1" si="1"/>
        <v>934</v>
      </c>
      <c r="I16">
        <f t="shared" ca="1" si="1"/>
        <v>442</v>
      </c>
      <c r="J16" s="1">
        <f t="shared" ca="1" si="1"/>
        <v>42</v>
      </c>
    </row>
    <row r="17" spans="3:13" x14ac:dyDescent="0.25">
      <c r="C17" s="4">
        <f t="shared" ca="1" si="1"/>
        <v>856</v>
      </c>
      <c r="D17">
        <f t="shared" ca="1" si="1"/>
        <v>12</v>
      </c>
      <c r="E17">
        <f t="shared" ca="1" si="1"/>
        <v>437</v>
      </c>
      <c r="F17">
        <f t="shared" ca="1" si="1"/>
        <v>287</v>
      </c>
      <c r="G17" s="5">
        <f t="shared" ca="1" si="1"/>
        <v>259</v>
      </c>
      <c r="H17">
        <f t="shared" ca="1" si="1"/>
        <v>401</v>
      </c>
      <c r="I17">
        <f t="shared" ca="1" si="1"/>
        <v>19</v>
      </c>
      <c r="J17" s="1">
        <f t="shared" ca="1" si="1"/>
        <v>577</v>
      </c>
    </row>
    <row r="18" spans="3:13" x14ac:dyDescent="0.25">
      <c r="C18" s="4">
        <f t="shared" ca="1" si="1"/>
        <v>807</v>
      </c>
      <c r="D18">
        <f t="shared" ca="1" si="1"/>
        <v>256</v>
      </c>
      <c r="E18">
        <f t="shared" ca="1" si="1"/>
        <v>16</v>
      </c>
      <c r="F18">
        <f t="shared" ca="1" si="1"/>
        <v>956</v>
      </c>
      <c r="G18" s="5">
        <f t="shared" ca="1" si="1"/>
        <v>681</v>
      </c>
      <c r="H18">
        <f t="shared" ca="1" si="1"/>
        <v>677</v>
      </c>
      <c r="I18">
        <f t="shared" ca="1" si="1"/>
        <v>807</v>
      </c>
      <c r="J18" s="1">
        <f t="shared" ca="1" si="1"/>
        <v>891</v>
      </c>
    </row>
    <row r="19" spans="3:13" x14ac:dyDescent="0.25">
      <c r="C19" s="4">
        <f t="shared" ca="1" si="1"/>
        <v>377</v>
      </c>
      <c r="D19">
        <f t="shared" ca="1" si="1"/>
        <v>33</v>
      </c>
      <c r="E19">
        <f t="shared" ca="1" si="1"/>
        <v>197</v>
      </c>
      <c r="F19">
        <f t="shared" ca="1" si="1"/>
        <v>587</v>
      </c>
      <c r="G19" s="5">
        <f t="shared" ca="1" si="1"/>
        <v>29</v>
      </c>
      <c r="H19">
        <f t="shared" ca="1" si="1"/>
        <v>723</v>
      </c>
      <c r="I19">
        <f t="shared" ca="1" si="1"/>
        <v>910</v>
      </c>
      <c r="J19" s="1">
        <f t="shared" ca="1" si="1"/>
        <v>363</v>
      </c>
    </row>
    <row r="20" spans="3:13" x14ac:dyDescent="0.25">
      <c r="C20" s="4">
        <f t="shared" ca="1" si="1"/>
        <v>257</v>
      </c>
      <c r="D20">
        <f t="shared" ca="1" si="1"/>
        <v>291</v>
      </c>
      <c r="E20">
        <f t="shared" ca="1" si="1"/>
        <v>427</v>
      </c>
      <c r="F20">
        <f t="shared" ca="1" si="1"/>
        <v>455</v>
      </c>
      <c r="G20" s="5">
        <f t="shared" ca="1" si="1"/>
        <v>353</v>
      </c>
      <c r="H20">
        <f t="shared" ca="1" si="1"/>
        <v>612</v>
      </c>
      <c r="I20">
        <f t="shared" ca="1" si="1"/>
        <v>631</v>
      </c>
      <c r="J20" s="1">
        <f t="shared" ca="1" si="1"/>
        <v>792</v>
      </c>
    </row>
    <row r="21" spans="3:13" x14ac:dyDescent="0.25">
      <c r="C21" s="4">
        <f t="shared" ca="1" si="1"/>
        <v>976</v>
      </c>
      <c r="D21">
        <f t="shared" ca="1" si="1"/>
        <v>646</v>
      </c>
      <c r="E21">
        <f t="shared" ca="1" si="1"/>
        <v>783</v>
      </c>
      <c r="F21">
        <f t="shared" ca="1" si="1"/>
        <v>774</v>
      </c>
      <c r="G21" s="5">
        <f t="shared" ca="1" si="1"/>
        <v>56</v>
      </c>
      <c r="H21">
        <f t="shared" ca="1" si="1"/>
        <v>338</v>
      </c>
      <c r="I21">
        <f t="shared" ca="1" si="1"/>
        <v>425</v>
      </c>
      <c r="J21" s="1">
        <f t="shared" ca="1" si="1"/>
        <v>546</v>
      </c>
    </row>
    <row r="22" spans="3:13" x14ac:dyDescent="0.25">
      <c r="C22" s="4">
        <f t="shared" ca="1" si="1"/>
        <v>789</v>
      </c>
      <c r="D22">
        <f t="shared" ca="1" si="1"/>
        <v>656</v>
      </c>
      <c r="E22">
        <f t="shared" ca="1" si="1"/>
        <v>897</v>
      </c>
      <c r="F22">
        <f t="shared" ca="1" si="1"/>
        <v>832</v>
      </c>
      <c r="G22" s="5">
        <f t="shared" ca="1" si="1"/>
        <v>731</v>
      </c>
      <c r="H22">
        <f t="shared" ca="1" si="1"/>
        <v>915</v>
      </c>
      <c r="I22">
        <f t="shared" ca="1" si="1"/>
        <v>437</v>
      </c>
      <c r="J22" s="1">
        <f t="shared" ca="1" si="1"/>
        <v>36</v>
      </c>
      <c r="M22">
        <f ca="1">AVERAGEIFS(ველი8,ვ1,"&gt;=500",ვ1,"&lt;=8000",ვ5,"&lt;=800")</f>
        <v>546.25</v>
      </c>
    </row>
    <row r="23" spans="3:13" x14ac:dyDescent="0.25">
      <c r="C23" s="4">
        <f t="shared" ca="1" si="1"/>
        <v>214</v>
      </c>
      <c r="D23">
        <f t="shared" ca="1" si="1"/>
        <v>57</v>
      </c>
      <c r="E23">
        <f t="shared" ca="1" si="1"/>
        <v>175</v>
      </c>
      <c r="F23">
        <f t="shared" ca="1" si="1"/>
        <v>933</v>
      </c>
      <c r="G23" s="5">
        <f t="shared" ca="1" si="1"/>
        <v>532</v>
      </c>
      <c r="H23">
        <f t="shared" ca="1" si="1"/>
        <v>658</v>
      </c>
      <c r="I23">
        <f t="shared" ca="1" si="1"/>
        <v>606</v>
      </c>
      <c r="J23" s="1">
        <f t="shared" ca="1" si="1"/>
        <v>372</v>
      </c>
    </row>
    <row r="24" spans="3:13" x14ac:dyDescent="0.25">
      <c r="C24" s="4">
        <f t="shared" ca="1" si="1"/>
        <v>88</v>
      </c>
      <c r="D24">
        <f t="shared" ca="1" si="1"/>
        <v>980</v>
      </c>
      <c r="E24">
        <f t="shared" ca="1" si="1"/>
        <v>697</v>
      </c>
      <c r="F24">
        <f t="shared" ca="1" si="1"/>
        <v>524</v>
      </c>
      <c r="G24" s="5">
        <f t="shared" ca="1" si="1"/>
        <v>823</v>
      </c>
      <c r="H24">
        <f t="shared" ca="1" si="1"/>
        <v>855</v>
      </c>
      <c r="I24">
        <f t="shared" ca="1" si="1"/>
        <v>884</v>
      </c>
      <c r="J24" s="1">
        <f t="shared" ca="1" si="1"/>
        <v>690</v>
      </c>
    </row>
    <row r="25" spans="3:13" x14ac:dyDescent="0.25">
      <c r="C25" s="4">
        <f t="shared" ca="1" si="1"/>
        <v>857</v>
      </c>
      <c r="D25">
        <f t="shared" ca="1" si="1"/>
        <v>19</v>
      </c>
      <c r="E25">
        <f t="shared" ca="1" si="1"/>
        <v>955</v>
      </c>
      <c r="F25">
        <f t="shared" ca="1" si="1"/>
        <v>624</v>
      </c>
      <c r="G25" s="5">
        <f t="shared" ca="1" si="1"/>
        <v>6</v>
      </c>
      <c r="H25">
        <f t="shared" ca="1" si="1"/>
        <v>484</v>
      </c>
      <c r="I25">
        <f t="shared" ca="1" si="1"/>
        <v>235</v>
      </c>
      <c r="J25" s="1">
        <f t="shared" ca="1" si="1"/>
        <v>307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35"/>
  <sheetViews>
    <sheetView topLeftCell="A7" workbookViewId="0">
      <selection activeCell="L33" sqref="L33"/>
    </sheetView>
  </sheetViews>
  <sheetFormatPr defaultRowHeight="15" x14ac:dyDescent="0.25"/>
  <cols>
    <col min="3" max="3" width="13" customWidth="1"/>
    <col min="14" max="14" width="12.140625" customWidth="1"/>
  </cols>
  <sheetData>
    <row r="4" spans="3:14" x14ac:dyDescent="0.25">
      <c r="N4" t="s">
        <v>29</v>
      </c>
    </row>
    <row r="5" spans="3:14" x14ac:dyDescent="0.25">
      <c r="C5" t="s">
        <v>8</v>
      </c>
      <c r="D5" t="s">
        <v>1</v>
      </c>
      <c r="E5" t="s">
        <v>2</v>
      </c>
      <c r="F5" t="s">
        <v>3</v>
      </c>
      <c r="G5" t="s">
        <v>4</v>
      </c>
      <c r="H5" t="s">
        <v>5</v>
      </c>
      <c r="I5" t="s">
        <v>6</v>
      </c>
      <c r="J5" t="s">
        <v>7</v>
      </c>
      <c r="N5">
        <f>COLUMNS(C5:D5)</f>
        <v>2</v>
      </c>
    </row>
    <row r="6" spans="3:14" x14ac:dyDescent="0.25">
      <c r="C6" s="6" t="s">
        <v>9</v>
      </c>
      <c r="D6">
        <f t="shared" ref="C6:J21" ca="1" si="0">RANDBETWEEN(1,1000)</f>
        <v>524</v>
      </c>
      <c r="E6">
        <f t="shared" ca="1" si="0"/>
        <v>815</v>
      </c>
      <c r="F6">
        <f t="shared" ca="1" si="0"/>
        <v>365</v>
      </c>
      <c r="G6" s="5">
        <f t="shared" ca="1" si="0"/>
        <v>184</v>
      </c>
      <c r="H6">
        <f t="shared" ca="1" si="0"/>
        <v>79</v>
      </c>
      <c r="I6">
        <f t="shared" ca="1" si="0"/>
        <v>679</v>
      </c>
      <c r="J6" s="1">
        <f t="shared" ca="1" si="0"/>
        <v>507</v>
      </c>
    </row>
    <row r="7" spans="3:14" x14ac:dyDescent="0.25">
      <c r="C7" s="6" t="s">
        <v>10</v>
      </c>
      <c r="D7">
        <f t="shared" ca="1" si="0"/>
        <v>900</v>
      </c>
      <c r="E7">
        <f t="shared" ca="1" si="0"/>
        <v>972</v>
      </c>
      <c r="F7">
        <f t="shared" ca="1" si="0"/>
        <v>409</v>
      </c>
      <c r="G7" s="5">
        <f t="shared" ca="1" si="0"/>
        <v>447</v>
      </c>
      <c r="H7">
        <f t="shared" ca="1" si="0"/>
        <v>763</v>
      </c>
      <c r="I7">
        <f t="shared" ca="1" si="0"/>
        <v>544</v>
      </c>
      <c r="J7" s="1">
        <f t="shared" ca="1" si="0"/>
        <v>110</v>
      </c>
    </row>
    <row r="8" spans="3:14" x14ac:dyDescent="0.25">
      <c r="C8" s="6" t="s">
        <v>11</v>
      </c>
      <c r="D8">
        <f t="shared" ca="1" si="0"/>
        <v>765</v>
      </c>
      <c r="E8">
        <f t="shared" ca="1" si="0"/>
        <v>945</v>
      </c>
      <c r="F8">
        <f t="shared" ca="1" si="0"/>
        <v>303</v>
      </c>
      <c r="G8" s="5">
        <f t="shared" ca="1" si="0"/>
        <v>839</v>
      </c>
      <c r="H8">
        <f t="shared" ca="1" si="0"/>
        <v>443</v>
      </c>
      <c r="I8">
        <f t="shared" ca="1" si="0"/>
        <v>19</v>
      </c>
      <c r="J8" s="1">
        <f t="shared" ca="1" si="0"/>
        <v>861</v>
      </c>
    </row>
    <row r="9" spans="3:14" x14ac:dyDescent="0.25">
      <c r="C9" s="6" t="s">
        <v>12</v>
      </c>
      <c r="D9">
        <f t="shared" ca="1" si="0"/>
        <v>926</v>
      </c>
      <c r="E9">
        <f t="shared" ca="1" si="0"/>
        <v>988</v>
      </c>
      <c r="F9">
        <f t="shared" ca="1" si="0"/>
        <v>502</v>
      </c>
      <c r="G9" s="5">
        <f t="shared" ca="1" si="0"/>
        <v>906</v>
      </c>
      <c r="H9">
        <f t="shared" ca="1" si="0"/>
        <v>273</v>
      </c>
      <c r="I9">
        <f t="shared" ca="1" si="0"/>
        <v>383</v>
      </c>
      <c r="J9" s="1">
        <f t="shared" ca="1" si="0"/>
        <v>143</v>
      </c>
    </row>
    <row r="10" spans="3:14" x14ac:dyDescent="0.25">
      <c r="C10" s="6" t="s">
        <v>13</v>
      </c>
      <c r="D10">
        <f t="shared" ca="1" si="0"/>
        <v>457</v>
      </c>
      <c r="E10">
        <f t="shared" ca="1" si="0"/>
        <v>559</v>
      </c>
      <c r="F10">
        <f t="shared" ca="1" si="0"/>
        <v>721</v>
      </c>
      <c r="G10" s="5">
        <f t="shared" ca="1" si="0"/>
        <v>465</v>
      </c>
      <c r="H10">
        <f t="shared" ca="1" si="0"/>
        <v>976</v>
      </c>
      <c r="I10">
        <f t="shared" ca="1" si="0"/>
        <v>965</v>
      </c>
      <c r="J10" s="1">
        <f t="shared" ca="1" si="0"/>
        <v>529</v>
      </c>
      <c r="N10">
        <f>COLUMNS(C5)</f>
        <v>1</v>
      </c>
    </row>
    <row r="11" spans="3:14" x14ac:dyDescent="0.25">
      <c r="C11" s="6" t="s">
        <v>14</v>
      </c>
      <c r="D11">
        <f t="shared" ca="1" si="0"/>
        <v>920</v>
      </c>
      <c r="E11">
        <f t="shared" ca="1" si="0"/>
        <v>501</v>
      </c>
      <c r="F11">
        <f t="shared" ca="1" si="0"/>
        <v>637</v>
      </c>
      <c r="G11" s="5">
        <f t="shared" ca="1" si="0"/>
        <v>788</v>
      </c>
      <c r="H11">
        <f t="shared" ca="1" si="0"/>
        <v>83</v>
      </c>
      <c r="I11">
        <f t="shared" ca="1" si="0"/>
        <v>605</v>
      </c>
      <c r="J11" s="1">
        <f t="shared" ca="1" si="0"/>
        <v>1</v>
      </c>
      <c r="N11">
        <f>COLUMNS(C5:D5)</f>
        <v>2</v>
      </c>
    </row>
    <row r="12" spans="3:14" x14ac:dyDescent="0.25">
      <c r="C12" s="6" t="s">
        <v>15</v>
      </c>
      <c r="D12">
        <f t="shared" ca="1" si="0"/>
        <v>285</v>
      </c>
      <c r="E12">
        <f t="shared" ca="1" si="0"/>
        <v>644</v>
      </c>
      <c r="F12">
        <f t="shared" ca="1" si="0"/>
        <v>733</v>
      </c>
      <c r="G12" s="5">
        <f t="shared" ca="1" si="0"/>
        <v>661</v>
      </c>
      <c r="H12">
        <f t="shared" ca="1" si="0"/>
        <v>820</v>
      </c>
      <c r="I12">
        <f t="shared" ca="1" si="0"/>
        <v>798</v>
      </c>
      <c r="J12" s="1">
        <f t="shared" ca="1" si="0"/>
        <v>448</v>
      </c>
      <c r="N12">
        <f>COLUMNS(C5:E5)</f>
        <v>3</v>
      </c>
    </row>
    <row r="13" spans="3:14" x14ac:dyDescent="0.25">
      <c r="C13" s="6" t="s">
        <v>16</v>
      </c>
      <c r="D13">
        <f t="shared" ca="1" si="0"/>
        <v>618</v>
      </c>
      <c r="E13">
        <f t="shared" ca="1" si="0"/>
        <v>551</v>
      </c>
      <c r="F13">
        <f t="shared" ca="1" si="0"/>
        <v>250</v>
      </c>
      <c r="G13" s="5">
        <f t="shared" ca="1" si="0"/>
        <v>795</v>
      </c>
      <c r="H13">
        <f t="shared" ca="1" si="0"/>
        <v>515</v>
      </c>
      <c r="I13">
        <f t="shared" ca="1" si="0"/>
        <v>160</v>
      </c>
      <c r="J13" s="1">
        <f t="shared" ca="1" si="0"/>
        <v>272</v>
      </c>
    </row>
    <row r="14" spans="3:14" x14ac:dyDescent="0.25">
      <c r="C14" s="6" t="s">
        <v>17</v>
      </c>
      <c r="D14">
        <f t="shared" ca="1" si="0"/>
        <v>92</v>
      </c>
      <c r="E14">
        <f t="shared" ca="1" si="0"/>
        <v>690</v>
      </c>
      <c r="F14">
        <f t="shared" ca="1" si="0"/>
        <v>169</v>
      </c>
      <c r="G14" s="5">
        <f t="shared" ca="1" si="0"/>
        <v>726</v>
      </c>
      <c r="H14">
        <f t="shared" ca="1" si="0"/>
        <v>233</v>
      </c>
      <c r="I14">
        <f t="shared" ca="1" si="0"/>
        <v>421</v>
      </c>
      <c r="J14" s="1">
        <f t="shared" ca="1" si="0"/>
        <v>149</v>
      </c>
      <c r="N14">
        <f>COLUMNS(C5:D5)</f>
        <v>2</v>
      </c>
    </row>
    <row r="15" spans="3:14" x14ac:dyDescent="0.25">
      <c r="C15" s="6" t="s">
        <v>18</v>
      </c>
      <c r="D15">
        <f t="shared" ca="1" si="0"/>
        <v>541</v>
      </c>
      <c r="E15">
        <f t="shared" ca="1" si="0"/>
        <v>582</v>
      </c>
      <c r="F15">
        <f t="shared" ca="1" si="0"/>
        <v>395</v>
      </c>
      <c r="G15" s="5">
        <f t="shared" ca="1" si="0"/>
        <v>301</v>
      </c>
      <c r="H15">
        <f t="shared" ca="1" si="0"/>
        <v>569</v>
      </c>
      <c r="I15">
        <f t="shared" ca="1" si="0"/>
        <v>259</v>
      </c>
      <c r="J15" s="1">
        <f t="shared" ca="1" si="0"/>
        <v>945</v>
      </c>
      <c r="N15">
        <f>COLUMNS(C5:F5)</f>
        <v>4</v>
      </c>
    </row>
    <row r="16" spans="3:14" x14ac:dyDescent="0.25">
      <c r="C16" s="6" t="s">
        <v>19</v>
      </c>
      <c r="D16">
        <f t="shared" ca="1" si="0"/>
        <v>989</v>
      </c>
      <c r="E16">
        <f t="shared" ca="1" si="0"/>
        <v>710</v>
      </c>
      <c r="F16">
        <f t="shared" ca="1" si="0"/>
        <v>956</v>
      </c>
      <c r="G16" s="5">
        <f t="shared" ca="1" si="0"/>
        <v>217</v>
      </c>
      <c r="H16">
        <f t="shared" ca="1" si="0"/>
        <v>117</v>
      </c>
      <c r="I16">
        <f t="shared" ca="1" si="0"/>
        <v>777</v>
      </c>
      <c r="J16" s="1">
        <f t="shared" ca="1" si="0"/>
        <v>414</v>
      </c>
    </row>
    <row r="17" spans="3:10" x14ac:dyDescent="0.25">
      <c r="C17" s="6" t="s">
        <v>20</v>
      </c>
      <c r="D17">
        <f t="shared" ca="1" si="0"/>
        <v>842</v>
      </c>
      <c r="E17">
        <f t="shared" ca="1" si="0"/>
        <v>339</v>
      </c>
      <c r="F17">
        <f t="shared" ca="1" si="0"/>
        <v>848</v>
      </c>
      <c r="G17" s="5">
        <f t="shared" ca="1" si="0"/>
        <v>883</v>
      </c>
      <c r="H17">
        <f t="shared" ca="1" si="0"/>
        <v>495</v>
      </c>
      <c r="I17">
        <f t="shared" ca="1" si="0"/>
        <v>361</v>
      </c>
      <c r="J17" s="1">
        <f t="shared" ca="1" si="0"/>
        <v>119</v>
      </c>
    </row>
    <row r="18" spans="3:10" x14ac:dyDescent="0.25">
      <c r="C18" s="6" t="s">
        <v>21</v>
      </c>
      <c r="D18">
        <f t="shared" ca="1" si="0"/>
        <v>72</v>
      </c>
      <c r="E18">
        <f t="shared" ca="1" si="0"/>
        <v>135</v>
      </c>
      <c r="F18">
        <f t="shared" ca="1" si="0"/>
        <v>656</v>
      </c>
      <c r="G18" s="5">
        <f t="shared" ca="1" si="0"/>
        <v>17</v>
      </c>
      <c r="H18">
        <f t="shared" ca="1" si="0"/>
        <v>125</v>
      </c>
      <c r="I18">
        <f t="shared" ca="1" si="0"/>
        <v>984</v>
      </c>
      <c r="J18" s="1">
        <f t="shared" ca="1" si="0"/>
        <v>47</v>
      </c>
    </row>
    <row r="19" spans="3:10" x14ac:dyDescent="0.25">
      <c r="C19" s="6" t="s">
        <v>22</v>
      </c>
      <c r="D19">
        <f t="shared" ca="1" si="0"/>
        <v>182</v>
      </c>
      <c r="E19">
        <f t="shared" ca="1" si="0"/>
        <v>573</v>
      </c>
      <c r="F19">
        <f t="shared" ca="1" si="0"/>
        <v>367</v>
      </c>
      <c r="G19" s="5">
        <f t="shared" ca="1" si="0"/>
        <v>614</v>
      </c>
      <c r="H19">
        <f t="shared" ca="1" si="0"/>
        <v>279</v>
      </c>
      <c r="I19">
        <f t="shared" ca="1" si="0"/>
        <v>193</v>
      </c>
      <c r="J19" s="1">
        <f t="shared" ca="1" si="0"/>
        <v>919</v>
      </c>
    </row>
    <row r="20" spans="3:10" x14ac:dyDescent="0.25">
      <c r="C20" s="6" t="s">
        <v>23</v>
      </c>
      <c r="D20">
        <f t="shared" ca="1" si="0"/>
        <v>699</v>
      </c>
      <c r="E20">
        <f t="shared" ca="1" si="0"/>
        <v>473</v>
      </c>
      <c r="F20">
        <f t="shared" ca="1" si="0"/>
        <v>793</v>
      </c>
      <c r="G20" s="5">
        <f t="shared" ca="1" si="0"/>
        <v>874</v>
      </c>
      <c r="H20">
        <f t="shared" ca="1" si="0"/>
        <v>887</v>
      </c>
      <c r="I20">
        <f t="shared" ca="1" si="0"/>
        <v>538</v>
      </c>
      <c r="J20" s="1">
        <f t="shared" ca="1" si="0"/>
        <v>909</v>
      </c>
    </row>
    <row r="21" spans="3:10" x14ac:dyDescent="0.25">
      <c r="C21" s="6" t="s">
        <v>24</v>
      </c>
      <c r="D21">
        <f t="shared" ca="1" si="0"/>
        <v>72</v>
      </c>
      <c r="E21">
        <f t="shared" ca="1" si="0"/>
        <v>440</v>
      </c>
      <c r="F21">
        <f t="shared" ca="1" si="0"/>
        <v>12</v>
      </c>
      <c r="G21" s="5">
        <f t="shared" ca="1" si="0"/>
        <v>25</v>
      </c>
      <c r="H21">
        <f t="shared" ca="1" si="0"/>
        <v>336</v>
      </c>
      <c r="I21">
        <f t="shared" ca="1" si="0"/>
        <v>166</v>
      </c>
      <c r="J21" s="1">
        <f t="shared" ca="1" si="0"/>
        <v>268</v>
      </c>
    </row>
    <row r="22" spans="3:10" x14ac:dyDescent="0.25">
      <c r="C22" s="6" t="s">
        <v>25</v>
      </c>
      <c r="D22">
        <f t="shared" ref="C22:J31" ca="1" si="1">RANDBETWEEN(1,1000)</f>
        <v>853</v>
      </c>
      <c r="E22">
        <f t="shared" ca="1" si="1"/>
        <v>119</v>
      </c>
      <c r="F22">
        <f t="shared" ca="1" si="1"/>
        <v>746</v>
      </c>
      <c r="G22" s="5">
        <f t="shared" ca="1" si="1"/>
        <v>478</v>
      </c>
      <c r="H22">
        <f t="shared" ca="1" si="1"/>
        <v>488</v>
      </c>
      <c r="I22">
        <f t="shared" ca="1" si="1"/>
        <v>24</v>
      </c>
      <c r="J22" s="1">
        <f t="shared" ca="1" si="1"/>
        <v>511</v>
      </c>
    </row>
    <row r="23" spans="3:10" x14ac:dyDescent="0.25">
      <c r="C23" s="6" t="s">
        <v>26</v>
      </c>
      <c r="D23">
        <f t="shared" ca="1" si="1"/>
        <v>197</v>
      </c>
      <c r="E23">
        <f t="shared" ca="1" si="1"/>
        <v>819</v>
      </c>
      <c r="F23">
        <f t="shared" ca="1" si="1"/>
        <v>377</v>
      </c>
      <c r="G23" s="5">
        <f t="shared" ca="1" si="1"/>
        <v>89</v>
      </c>
      <c r="H23">
        <f t="shared" ca="1" si="1"/>
        <v>139</v>
      </c>
      <c r="I23">
        <f t="shared" ca="1" si="1"/>
        <v>404</v>
      </c>
      <c r="J23" s="1">
        <f t="shared" ca="1" si="1"/>
        <v>576</v>
      </c>
    </row>
    <row r="24" spans="3:10" x14ac:dyDescent="0.25">
      <c r="C24" s="6" t="s">
        <v>27</v>
      </c>
      <c r="D24">
        <f t="shared" ca="1" si="1"/>
        <v>413</v>
      </c>
      <c r="E24">
        <f t="shared" ca="1" si="1"/>
        <v>890</v>
      </c>
      <c r="F24">
        <f t="shared" ca="1" si="1"/>
        <v>952</v>
      </c>
      <c r="G24" s="5">
        <f t="shared" ca="1" si="1"/>
        <v>930</v>
      </c>
      <c r="H24">
        <f t="shared" ca="1" si="1"/>
        <v>626</v>
      </c>
      <c r="I24">
        <f t="shared" ca="1" si="1"/>
        <v>482</v>
      </c>
      <c r="J24" s="1">
        <f t="shared" ca="1" si="1"/>
        <v>368</v>
      </c>
    </row>
    <row r="25" spans="3:10" x14ac:dyDescent="0.25">
      <c r="C25" s="6" t="s">
        <v>28</v>
      </c>
      <c r="D25">
        <f t="shared" ca="1" si="1"/>
        <v>1</v>
      </c>
      <c r="E25">
        <f t="shared" ca="1" si="1"/>
        <v>838</v>
      </c>
      <c r="F25">
        <f t="shared" ca="1" si="1"/>
        <v>405</v>
      </c>
      <c r="G25" s="5">
        <f t="shared" ca="1" si="1"/>
        <v>936</v>
      </c>
      <c r="H25">
        <f t="shared" ca="1" si="1"/>
        <v>276</v>
      </c>
      <c r="I25">
        <f t="shared" ca="1" si="1"/>
        <v>344</v>
      </c>
      <c r="J25" s="1">
        <f t="shared" ca="1" si="1"/>
        <v>802</v>
      </c>
    </row>
    <row r="27" spans="3:10" x14ac:dyDescent="0.25">
      <c r="C27">
        <v>1</v>
      </c>
      <c r="D27">
        <v>2</v>
      </c>
      <c r="E27">
        <v>3</v>
      </c>
      <c r="F27">
        <v>4</v>
      </c>
      <c r="G27">
        <v>5</v>
      </c>
      <c r="H27">
        <v>6</v>
      </c>
      <c r="I27">
        <v>7</v>
      </c>
      <c r="J27">
        <v>8</v>
      </c>
    </row>
    <row r="28" spans="3:10" x14ac:dyDescent="0.25">
      <c r="C28" t="s">
        <v>8</v>
      </c>
      <c r="D28" t="s">
        <v>1</v>
      </c>
      <c r="E28" t="s">
        <v>2</v>
      </c>
      <c r="F28" t="s">
        <v>3</v>
      </c>
      <c r="G28" t="s">
        <v>4</v>
      </c>
      <c r="H28" t="s">
        <v>5</v>
      </c>
      <c r="I28" t="s">
        <v>6</v>
      </c>
      <c r="J28" t="s">
        <v>7</v>
      </c>
    </row>
    <row r="29" spans="3:10" x14ac:dyDescent="0.25">
      <c r="C29" s="2" t="s">
        <v>11</v>
      </c>
      <c r="D29">
        <f ca="1">IFERROR(VLOOKUP($C$29,$C$6:$J$25,COLUMNS($C$5:D5),0),"არ მოიძებნა")</f>
        <v>765</v>
      </c>
      <c r="E29">
        <f ca="1">IFERROR(VLOOKUP($C$29,$C$6:$J$25,COLUMNS($C$5:E5),0),"არ მოიძებნა")</f>
        <v>945</v>
      </c>
      <c r="F29">
        <f ca="1">IFERROR(VLOOKUP($C$29,$C$6:$J$25,COLUMNS($C$5:F5),0),"არ მოიძებნა")</f>
        <v>303</v>
      </c>
      <c r="G29">
        <f ca="1">IFERROR(VLOOKUP($C$29,$C$6:$J$25,COLUMNS($C$5:G5),0),"არ მოიძებნა")</f>
        <v>839</v>
      </c>
      <c r="H29">
        <f ca="1">IFERROR(VLOOKUP($C$29,$C$6:$J$25,COLUMNS($C$5:H5),0),"არ მოიძებნა")</f>
        <v>443</v>
      </c>
      <c r="I29">
        <f ca="1">IFERROR(VLOOKUP($C$29,$C$6:$J$25,COLUMNS($C$5:I5),0),"არ მოიძებნა")</f>
        <v>19</v>
      </c>
      <c r="J29">
        <f ca="1">IFERROR(VLOOKUP($C$29,$C$6:$J$25,COLUMNS($C$5:J5),0),"არ მოიძებნა")</f>
        <v>861</v>
      </c>
    </row>
    <row r="30" spans="3:10" x14ac:dyDescent="0.25">
      <c r="D30">
        <f ca="1">VLOOKUP($C$29,$C$6:$J$25,D$27,0)</f>
        <v>765</v>
      </c>
      <c r="E30">
        <f t="shared" ref="E30:J30" ca="1" si="2">VLOOKUP($C$29,$C$6:$J$25,E$27,0)</f>
        <v>945</v>
      </c>
      <c r="F30">
        <f t="shared" ca="1" si="2"/>
        <v>303</v>
      </c>
      <c r="G30">
        <f t="shared" ca="1" si="2"/>
        <v>839</v>
      </c>
      <c r="H30">
        <f t="shared" ca="1" si="2"/>
        <v>443</v>
      </c>
      <c r="I30">
        <f t="shared" ca="1" si="2"/>
        <v>19</v>
      </c>
      <c r="J30">
        <f t="shared" ca="1" si="2"/>
        <v>861</v>
      </c>
    </row>
    <row r="31" spans="3:10" x14ac:dyDescent="0.25">
      <c r="D31">
        <f ca="1">VLOOKUP($C$29,$C$6:$J$25,MATCH(D$28,$C$28:$J$28,0),0)</f>
        <v>765</v>
      </c>
      <c r="E31">
        <f t="shared" ref="E31:J31" ca="1" si="3">VLOOKUP($C$29,$C$6:$J$25,MATCH(E$28,$C$28:$J$28,0),0)</f>
        <v>945</v>
      </c>
      <c r="F31">
        <f t="shared" ca="1" si="3"/>
        <v>303</v>
      </c>
      <c r="G31">
        <f t="shared" ca="1" si="3"/>
        <v>839</v>
      </c>
      <c r="H31">
        <f t="shared" ca="1" si="3"/>
        <v>443</v>
      </c>
      <c r="I31">
        <f t="shared" ca="1" si="3"/>
        <v>19</v>
      </c>
      <c r="J31">
        <f t="shared" ca="1" si="3"/>
        <v>861</v>
      </c>
    </row>
    <row r="33" spans="3:10" x14ac:dyDescent="0.25">
      <c r="C33" s="1" t="s">
        <v>11</v>
      </c>
      <c r="D33">
        <f ca="1">IFERROR(VLOOKUP($C$33,$C$6:$J$25,COLUMNS($C$5:D5),0),"aseTi Canaweri ar gvaqvs")</f>
        <v>765</v>
      </c>
      <c r="E33">
        <f ca="1">IFERROR(VLOOKUP($C$33,$C$6:$J$25,COLUMNS($C$5:E5),0),"aseTi Canaweri ar gvaqvs")</f>
        <v>945</v>
      </c>
      <c r="F33">
        <f ca="1">IFERROR(VLOOKUP($C$33,$C$6:$J$25,COLUMNS($C$5:F5),0),"aseTi Canaweri ar gvaqvs")</f>
        <v>303</v>
      </c>
      <c r="G33">
        <f ca="1">IFERROR(VLOOKUP($C$33,$C$6:$J$25,COLUMNS($C$5:G5),0),"aseTi Canaweri ar gvaqvs")</f>
        <v>839</v>
      </c>
      <c r="H33">
        <f ca="1">IFERROR(VLOOKUP($C$33,$C$6:$J$25,COLUMNS($C$5:H5),0),"aseTi Canaweri ar gvaqvs")</f>
        <v>443</v>
      </c>
      <c r="I33">
        <f ca="1">IFERROR(VLOOKUP($C$33,$C$6:$J$25,COLUMNS($C$5:I5),0),"aseTi Canaweri ar gvaqvs")</f>
        <v>19</v>
      </c>
      <c r="J33">
        <f ca="1">IFERROR(VLOOKUP($C$33,$C$6:$J$25,COLUMNS($C$5:J5),0),"aseTi Canaweri ar gvaqvs")</f>
        <v>861</v>
      </c>
    </row>
    <row r="34" spans="3:10" x14ac:dyDescent="0.25">
      <c r="D34">
        <f ca="1">VLOOKUP($C$33,$C$6:$J$25,MATCH(D$28,$C$28:$J$28,0),0)</f>
        <v>765</v>
      </c>
      <c r="E34">
        <f t="shared" ref="E34:J34" ca="1" si="4">VLOOKUP($C$33,$C$6:$J$25,MATCH(E$28,$C$28:$J$28,0),0)</f>
        <v>945</v>
      </c>
      <c r="F34">
        <f t="shared" ca="1" si="4"/>
        <v>303</v>
      </c>
      <c r="G34">
        <f t="shared" ca="1" si="4"/>
        <v>839</v>
      </c>
      <c r="H34">
        <f t="shared" ca="1" si="4"/>
        <v>443</v>
      </c>
      <c r="I34">
        <f t="shared" ca="1" si="4"/>
        <v>19</v>
      </c>
      <c r="J34">
        <f t="shared" ca="1" si="4"/>
        <v>861</v>
      </c>
    </row>
    <row r="35" spans="3:10" x14ac:dyDescent="0.25">
      <c r="D35">
        <f ca="1">VLOOKUP($C$33,$C$6:$J$25,D$27,0)</f>
        <v>765</v>
      </c>
      <c r="E35">
        <f t="shared" ref="E35:J35" ca="1" si="5">VLOOKUP($C$33,$C$6:$J$25,E$27,0)</f>
        <v>945</v>
      </c>
      <c r="F35">
        <f t="shared" ca="1" si="5"/>
        <v>303</v>
      </c>
      <c r="G35">
        <f t="shared" ca="1" si="5"/>
        <v>839</v>
      </c>
      <c r="H35">
        <f t="shared" ca="1" si="5"/>
        <v>443</v>
      </c>
      <c r="I35">
        <f t="shared" ca="1" si="5"/>
        <v>19</v>
      </c>
      <c r="J35">
        <f t="shared" ca="1" si="5"/>
        <v>861</v>
      </c>
    </row>
  </sheetData>
  <dataValidations count="2">
    <dataValidation type="list" errorStyle="warning" allowBlank="1" showInputMessage="1" showErrorMessage="1" sqref="C29">
      <formula1>ვ1</formula1>
    </dataValidation>
    <dataValidation type="list" errorStyle="warning" allowBlank="1" showInputMessage="1" showErrorMessage="1" sqref="C33">
      <formula1>$C$6:$C$25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Q182"/>
  <sheetViews>
    <sheetView topLeftCell="A10" workbookViewId="0">
      <selection activeCell="E25" sqref="E25:E34"/>
    </sheetView>
  </sheetViews>
  <sheetFormatPr defaultRowHeight="15" x14ac:dyDescent="0.25"/>
  <cols>
    <col min="5" max="5" width="13.5703125" customWidth="1"/>
    <col min="8" max="8" width="13.28515625" customWidth="1"/>
    <col min="13" max="13" width="10.140625" bestFit="1" customWidth="1"/>
    <col min="16" max="16" width="10.140625" bestFit="1" customWidth="1"/>
  </cols>
  <sheetData>
    <row r="5" spans="5:5" x14ac:dyDescent="0.25">
      <c r="E5" s="9">
        <v>41944</v>
      </c>
    </row>
    <row r="6" spans="5:5" x14ac:dyDescent="0.25">
      <c r="E6" s="5"/>
    </row>
    <row r="7" spans="5:5" x14ac:dyDescent="0.25">
      <c r="E7" s="5"/>
    </row>
    <row r="8" spans="5:5" x14ac:dyDescent="0.25">
      <c r="E8" s="5"/>
    </row>
    <row r="9" spans="5:5" x14ac:dyDescent="0.25">
      <c r="E9" s="5"/>
    </row>
    <row r="10" spans="5:5" x14ac:dyDescent="0.25">
      <c r="E10" s="5"/>
    </row>
    <row r="11" spans="5:5" x14ac:dyDescent="0.25">
      <c r="E11" s="5"/>
    </row>
    <row r="12" spans="5:5" x14ac:dyDescent="0.25">
      <c r="E12" s="5"/>
    </row>
    <row r="13" spans="5:5" x14ac:dyDescent="0.25">
      <c r="E13" s="5"/>
    </row>
    <row r="14" spans="5:5" x14ac:dyDescent="0.25">
      <c r="E14" s="5"/>
    </row>
    <row r="15" spans="5:5" x14ac:dyDescent="0.25">
      <c r="E15" s="5"/>
    </row>
    <row r="16" spans="5:5" x14ac:dyDescent="0.25">
      <c r="E16" s="5"/>
    </row>
    <row r="17" spans="5:11" x14ac:dyDescent="0.25">
      <c r="E17" s="5"/>
    </row>
    <row r="19" spans="5:11" x14ac:dyDescent="0.25">
      <c r="H19" s="8">
        <v>41856</v>
      </c>
      <c r="K19">
        <f>YEAR(H19)</f>
        <v>2014</v>
      </c>
    </row>
    <row r="21" spans="5:11" x14ac:dyDescent="0.25">
      <c r="K21">
        <f>MONTH(H19)</f>
        <v>8</v>
      </c>
    </row>
    <row r="25" spans="5:11" x14ac:dyDescent="0.25">
      <c r="E25" s="19">
        <f ca="1">TODAY()</f>
        <v>41948</v>
      </c>
    </row>
    <row r="26" spans="5:11" x14ac:dyDescent="0.25">
      <c r="E26" s="19">
        <v>41949</v>
      </c>
    </row>
    <row r="27" spans="5:11" x14ac:dyDescent="0.25">
      <c r="E27" s="4"/>
    </row>
    <row r="28" spans="5:11" x14ac:dyDescent="0.25">
      <c r="E28" s="4"/>
    </row>
    <row r="29" spans="5:11" x14ac:dyDescent="0.25">
      <c r="E29" s="4"/>
    </row>
    <row r="30" spans="5:11" x14ac:dyDescent="0.25">
      <c r="E30" s="4"/>
    </row>
    <row r="31" spans="5:11" x14ac:dyDescent="0.25">
      <c r="E31" s="4"/>
    </row>
    <row r="32" spans="5:11" x14ac:dyDescent="0.25">
      <c r="E32" s="4"/>
    </row>
    <row r="33" spans="5:17" x14ac:dyDescent="0.25">
      <c r="E33" s="4"/>
      <c r="L33" t="s">
        <v>30</v>
      </c>
      <c r="P33" s="8">
        <v>41640</v>
      </c>
      <c r="Q33">
        <f>WEEKDAY(P33,2)</f>
        <v>3</v>
      </c>
    </row>
    <row r="34" spans="5:17" x14ac:dyDescent="0.25">
      <c r="E34" s="4"/>
      <c r="J34" s="10">
        <v>0.44826388888888885</v>
      </c>
      <c r="L34">
        <f>HOUR(J34)</f>
        <v>10</v>
      </c>
      <c r="M34">
        <f>MINUTE(J34)</f>
        <v>45</v>
      </c>
      <c r="N34">
        <f>SECOND(J34)</f>
        <v>30</v>
      </c>
      <c r="P34" s="8">
        <v>41641</v>
      </c>
      <c r="Q34">
        <f t="shared" ref="Q34:Q44" si="0">WEEKDAY(P34,2)</f>
        <v>4</v>
      </c>
    </row>
    <row r="35" spans="5:17" x14ac:dyDescent="0.25">
      <c r="P35" s="8">
        <v>41642</v>
      </c>
      <c r="Q35">
        <f t="shared" si="0"/>
        <v>5</v>
      </c>
    </row>
    <row r="36" spans="5:17" x14ac:dyDescent="0.25">
      <c r="P36" s="8">
        <v>41643</v>
      </c>
      <c r="Q36">
        <f t="shared" si="0"/>
        <v>6</v>
      </c>
    </row>
    <row r="37" spans="5:17" x14ac:dyDescent="0.25">
      <c r="P37" s="8">
        <v>41644</v>
      </c>
      <c r="Q37">
        <f t="shared" si="0"/>
        <v>7</v>
      </c>
    </row>
    <row r="38" spans="5:17" x14ac:dyDescent="0.25">
      <c r="P38" s="8">
        <v>41645</v>
      </c>
      <c r="Q38">
        <f t="shared" si="0"/>
        <v>1</v>
      </c>
    </row>
    <row r="39" spans="5:17" x14ac:dyDescent="0.25">
      <c r="E39" s="4"/>
      <c r="P39" s="8">
        <v>41646</v>
      </c>
      <c r="Q39">
        <f t="shared" si="0"/>
        <v>2</v>
      </c>
    </row>
    <row r="40" spans="5:17" x14ac:dyDescent="0.25">
      <c r="E40" s="4"/>
      <c r="P40" s="8">
        <v>41647</v>
      </c>
      <c r="Q40">
        <f t="shared" si="0"/>
        <v>3</v>
      </c>
    </row>
    <row r="41" spans="5:17" x14ac:dyDescent="0.25">
      <c r="E41" s="4"/>
      <c r="P41" s="8">
        <v>41648</v>
      </c>
      <c r="Q41">
        <f t="shared" si="0"/>
        <v>4</v>
      </c>
    </row>
    <row r="42" spans="5:17" x14ac:dyDescent="0.25">
      <c r="E42" s="4"/>
      <c r="P42" s="8">
        <v>41649</v>
      </c>
      <c r="Q42">
        <f t="shared" si="0"/>
        <v>5</v>
      </c>
    </row>
    <row r="43" spans="5:17" x14ac:dyDescent="0.25">
      <c r="E43" s="4"/>
      <c r="P43" s="8">
        <v>41650</v>
      </c>
      <c r="Q43">
        <f t="shared" si="0"/>
        <v>6</v>
      </c>
    </row>
    <row r="44" spans="5:17" x14ac:dyDescent="0.25">
      <c r="P44" s="8">
        <v>41651</v>
      </c>
      <c r="Q44">
        <f t="shared" si="0"/>
        <v>7</v>
      </c>
    </row>
    <row r="45" spans="5:17" x14ac:dyDescent="0.25">
      <c r="I45" t="s">
        <v>31</v>
      </c>
      <c r="J45" t="s">
        <v>32</v>
      </c>
      <c r="K45" t="s">
        <v>33</v>
      </c>
    </row>
    <row r="48" spans="5:17" x14ac:dyDescent="0.25">
      <c r="E48" s="11">
        <v>0.48958333333333331</v>
      </c>
      <c r="I48" s="10">
        <v>0.44849537037037041</v>
      </c>
    </row>
    <row r="49" spans="5:15" x14ac:dyDescent="0.25">
      <c r="E49" s="11">
        <v>0.61597222222222225</v>
      </c>
    </row>
    <row r="50" spans="5:15" x14ac:dyDescent="0.25">
      <c r="E50" s="11">
        <v>0.60416666666666663</v>
      </c>
    </row>
    <row r="51" spans="5:15" x14ac:dyDescent="0.25">
      <c r="E51" s="7"/>
    </row>
    <row r="52" spans="5:15" x14ac:dyDescent="0.25">
      <c r="E52" s="7"/>
    </row>
    <row r="53" spans="5:15" x14ac:dyDescent="0.25">
      <c r="E53" s="7"/>
    </row>
    <row r="54" spans="5:15" x14ac:dyDescent="0.25">
      <c r="E54" s="7"/>
    </row>
    <row r="55" spans="5:15" x14ac:dyDescent="0.25">
      <c r="E55" s="7"/>
    </row>
    <row r="56" spans="5:15" x14ac:dyDescent="0.25">
      <c r="E56" s="7"/>
    </row>
    <row r="57" spans="5:15" x14ac:dyDescent="0.25">
      <c r="E57" s="7"/>
    </row>
    <row r="58" spans="5:15" x14ac:dyDescent="0.25">
      <c r="E58" s="7"/>
    </row>
    <row r="59" spans="5:15" x14ac:dyDescent="0.25">
      <c r="E59" s="7"/>
    </row>
    <row r="60" spans="5:15" x14ac:dyDescent="0.25">
      <c r="O60" t="e">
        <f>W</f>
        <v>#NAME?</v>
      </c>
    </row>
    <row r="62" spans="5:15" x14ac:dyDescent="0.25">
      <c r="E62" s="12">
        <f ca="1">TODAY()</f>
        <v>41948</v>
      </c>
      <c r="H62" s="8">
        <v>41897</v>
      </c>
      <c r="M62" s="8">
        <v>42004</v>
      </c>
    </row>
    <row r="63" spans="5:15" x14ac:dyDescent="0.25">
      <c r="E63" s="3"/>
    </row>
    <row r="64" spans="5:15" x14ac:dyDescent="0.25">
      <c r="E64" s="12">
        <v>41900</v>
      </c>
      <c r="H64">
        <f>WEEKNUM(H62)</f>
        <v>38</v>
      </c>
      <c r="M64">
        <f>WEEKNUM(M62)</f>
        <v>53</v>
      </c>
    </row>
    <row r="65" spans="5:11" x14ac:dyDescent="0.25">
      <c r="E65" s="3"/>
    </row>
    <row r="66" spans="5:11" x14ac:dyDescent="0.25">
      <c r="E66" s="3"/>
    </row>
    <row r="67" spans="5:11" x14ac:dyDescent="0.25">
      <c r="E67" s="3"/>
      <c r="H67">
        <f>WEEKDAY(H62,2)</f>
        <v>1</v>
      </c>
    </row>
    <row r="68" spans="5:11" x14ac:dyDescent="0.25">
      <c r="E68" s="3"/>
    </row>
    <row r="69" spans="5:11" x14ac:dyDescent="0.25">
      <c r="E69" s="3"/>
    </row>
    <row r="70" spans="5:11" x14ac:dyDescent="0.25">
      <c r="E70" s="3"/>
    </row>
    <row r="71" spans="5:11" x14ac:dyDescent="0.25">
      <c r="E71" s="3"/>
    </row>
    <row r="72" spans="5:11" x14ac:dyDescent="0.25">
      <c r="E72" s="3"/>
    </row>
    <row r="78" spans="5:11" x14ac:dyDescent="0.25">
      <c r="E78" s="2">
        <v>99</v>
      </c>
      <c r="J78">
        <v>12</v>
      </c>
      <c r="K78">
        <v>30</v>
      </c>
    </row>
    <row r="79" spans="5:11" x14ac:dyDescent="0.25">
      <c r="E79" s="2"/>
      <c r="K79">
        <v>45</v>
      </c>
    </row>
    <row r="80" spans="5:11" x14ac:dyDescent="0.25">
      <c r="E80" s="2"/>
      <c r="K80" t="e">
        <f>time</f>
        <v>#NAME?</v>
      </c>
    </row>
    <row r="81" spans="5:12" x14ac:dyDescent="0.25">
      <c r="E81" s="2"/>
    </row>
    <row r="82" spans="5:12" x14ac:dyDescent="0.25">
      <c r="E82" s="2"/>
    </row>
    <row r="83" spans="5:12" x14ac:dyDescent="0.25">
      <c r="E83" s="2"/>
    </row>
    <row r="84" spans="5:12" x14ac:dyDescent="0.25">
      <c r="E84" s="2"/>
    </row>
    <row r="85" spans="5:12" x14ac:dyDescent="0.25">
      <c r="E85" s="2"/>
    </row>
    <row r="86" spans="5:12" x14ac:dyDescent="0.25">
      <c r="E86" s="2"/>
    </row>
    <row r="87" spans="5:12" x14ac:dyDescent="0.25">
      <c r="E87" s="2"/>
    </row>
    <row r="88" spans="5:12" x14ac:dyDescent="0.25">
      <c r="E88" s="2"/>
    </row>
    <row r="89" spans="5:12" ht="26.25" x14ac:dyDescent="0.4">
      <c r="E89" s="2"/>
      <c r="L89" s="18" t="s">
        <v>101</v>
      </c>
    </row>
    <row r="90" spans="5:12" x14ac:dyDescent="0.25">
      <c r="H90" s="5">
        <v>123</v>
      </c>
    </row>
    <row r="91" spans="5:12" x14ac:dyDescent="0.25">
      <c r="H91" s="17">
        <v>0.53125</v>
      </c>
    </row>
    <row r="92" spans="5:12" x14ac:dyDescent="0.25">
      <c r="H92" s="9">
        <v>39580</v>
      </c>
    </row>
    <row r="93" spans="5:12" x14ac:dyDescent="0.25">
      <c r="H93" s="5"/>
    </row>
    <row r="94" spans="5:12" x14ac:dyDescent="0.25">
      <c r="H94" s="5"/>
    </row>
    <row r="95" spans="5:12" x14ac:dyDescent="0.25">
      <c r="H95" s="5"/>
    </row>
    <row r="96" spans="5:12" x14ac:dyDescent="0.25">
      <c r="H96" s="5"/>
    </row>
    <row r="97" spans="8:14" x14ac:dyDescent="0.25">
      <c r="H97" s="5"/>
    </row>
    <row r="98" spans="8:14" x14ac:dyDescent="0.25">
      <c r="H98" s="5"/>
    </row>
    <row r="99" spans="8:14" x14ac:dyDescent="0.25">
      <c r="H99" s="5"/>
    </row>
    <row r="100" spans="8:14" x14ac:dyDescent="0.25">
      <c r="H100" s="5"/>
      <c r="K100">
        <v>14</v>
      </c>
      <c r="L100" t="b">
        <f>ISNUMBER(K100)</f>
        <v>1</v>
      </c>
    </row>
    <row r="101" spans="8:14" x14ac:dyDescent="0.25">
      <c r="K101">
        <v>45</v>
      </c>
      <c r="L101" t="b">
        <f t="shared" ref="L101:L104" si="1">ISNUMBER(K101)</f>
        <v>1</v>
      </c>
    </row>
    <row r="102" spans="8:14" x14ac:dyDescent="0.25">
      <c r="K102" t="s">
        <v>100</v>
      </c>
      <c r="L102" t="b">
        <f t="shared" si="1"/>
        <v>0</v>
      </c>
    </row>
    <row r="103" spans="8:14" x14ac:dyDescent="0.25">
      <c r="K103" s="15">
        <v>41760</v>
      </c>
      <c r="L103" t="b">
        <f t="shared" si="1"/>
        <v>1</v>
      </c>
    </row>
    <row r="104" spans="8:14" x14ac:dyDescent="0.25">
      <c r="K104" s="16">
        <v>0.44791666666666669</v>
      </c>
      <c r="L104" t="b">
        <f t="shared" si="1"/>
        <v>1</v>
      </c>
      <c r="N104" t="e">
        <f>is</f>
        <v>#NAME?</v>
      </c>
    </row>
    <row r="106" spans="8:14" x14ac:dyDescent="0.25">
      <c r="H106" s="5" t="s">
        <v>100</v>
      </c>
      <c r="L106" t="s">
        <v>102</v>
      </c>
    </row>
    <row r="107" spans="8:14" x14ac:dyDescent="0.25">
      <c r="H107" s="5" t="s">
        <v>103</v>
      </c>
    </row>
    <row r="108" spans="8:14" x14ac:dyDescent="0.25">
      <c r="H108" s="5" t="s">
        <v>104</v>
      </c>
    </row>
    <row r="109" spans="8:14" x14ac:dyDescent="0.25">
      <c r="H109" s="5" t="s">
        <v>105</v>
      </c>
    </row>
    <row r="110" spans="8:14" x14ac:dyDescent="0.25">
      <c r="H110" s="5"/>
    </row>
    <row r="111" spans="8:14" x14ac:dyDescent="0.25">
      <c r="H111" s="5"/>
    </row>
    <row r="112" spans="8:14" x14ac:dyDescent="0.25">
      <c r="H112" s="5"/>
    </row>
    <row r="113" spans="4:9" x14ac:dyDescent="0.25">
      <c r="H113" s="5"/>
    </row>
    <row r="114" spans="4:9" x14ac:dyDescent="0.25">
      <c r="H114" s="5"/>
    </row>
    <row r="115" spans="4:9" x14ac:dyDescent="0.25">
      <c r="H115" s="5"/>
    </row>
    <row r="116" spans="4:9" x14ac:dyDescent="0.25">
      <c r="H116" s="5"/>
    </row>
    <row r="119" spans="4:9" x14ac:dyDescent="0.25">
      <c r="D119">
        <v>1</v>
      </c>
      <c r="E119" s="5">
        <v>20000</v>
      </c>
      <c r="H119" t="s">
        <v>106</v>
      </c>
      <c r="I119">
        <v>50000</v>
      </c>
    </row>
    <row r="120" spans="4:9" x14ac:dyDescent="0.25">
      <c r="D120">
        <v>2</v>
      </c>
      <c r="E120" s="5">
        <v>5000</v>
      </c>
    </row>
    <row r="121" spans="4:9" x14ac:dyDescent="0.25">
      <c r="D121">
        <v>3</v>
      </c>
      <c r="E121" s="5">
        <v>500</v>
      </c>
    </row>
    <row r="122" spans="4:9" x14ac:dyDescent="0.25">
      <c r="D122">
        <v>4</v>
      </c>
      <c r="E122" s="5">
        <v>1200</v>
      </c>
    </row>
    <row r="123" spans="4:9" x14ac:dyDescent="0.25">
      <c r="D123">
        <v>5</v>
      </c>
      <c r="E123" s="5">
        <v>20000</v>
      </c>
    </row>
    <row r="124" spans="4:9" x14ac:dyDescent="0.25">
      <c r="D124">
        <v>6</v>
      </c>
      <c r="E124" s="5">
        <v>1400</v>
      </c>
    </row>
    <row r="125" spans="4:9" x14ac:dyDescent="0.25">
      <c r="D125">
        <v>7</v>
      </c>
      <c r="E125" s="5">
        <v>-4569</v>
      </c>
    </row>
    <row r="126" spans="4:9" x14ac:dyDescent="0.25">
      <c r="D126">
        <v>8</v>
      </c>
      <c r="E126" s="5"/>
    </row>
    <row r="131" spans="5:5" x14ac:dyDescent="0.25">
      <c r="E131" s="5">
        <v>1500</v>
      </c>
    </row>
    <row r="132" spans="5:5" x14ac:dyDescent="0.25">
      <c r="E132" s="5"/>
    </row>
    <row r="133" spans="5:5" x14ac:dyDescent="0.25">
      <c r="E133" s="5"/>
    </row>
    <row r="134" spans="5:5" x14ac:dyDescent="0.25">
      <c r="E134" s="5"/>
    </row>
    <row r="135" spans="5:5" x14ac:dyDescent="0.25">
      <c r="E135" s="5"/>
    </row>
    <row r="136" spans="5:5" x14ac:dyDescent="0.25">
      <c r="E136" s="5"/>
    </row>
    <row r="137" spans="5:5" x14ac:dyDescent="0.25">
      <c r="E137" s="5"/>
    </row>
    <row r="138" spans="5:5" x14ac:dyDescent="0.25">
      <c r="E138" s="5"/>
    </row>
    <row r="143" spans="5:5" x14ac:dyDescent="0.25">
      <c r="E143" s="5">
        <v>12</v>
      </c>
    </row>
    <row r="144" spans="5:5" x14ac:dyDescent="0.25">
      <c r="E144" s="5"/>
    </row>
    <row r="145" spans="5:8" x14ac:dyDescent="0.25">
      <c r="E145" s="5">
        <v>15</v>
      </c>
    </row>
    <row r="146" spans="5:8" x14ac:dyDescent="0.25">
      <c r="E146" s="5"/>
    </row>
    <row r="147" spans="5:8" x14ac:dyDescent="0.25">
      <c r="E147" s="5"/>
    </row>
    <row r="148" spans="5:8" x14ac:dyDescent="0.25">
      <c r="E148" s="5"/>
    </row>
    <row r="149" spans="5:8" x14ac:dyDescent="0.25">
      <c r="E149" s="5"/>
    </row>
    <row r="150" spans="5:8" x14ac:dyDescent="0.25">
      <c r="E150" s="5"/>
    </row>
    <row r="151" spans="5:8" x14ac:dyDescent="0.25">
      <c r="E151" s="5"/>
    </row>
    <row r="154" spans="5:8" ht="26.25" x14ac:dyDescent="0.4">
      <c r="H154" s="14" t="s">
        <v>107</v>
      </c>
    </row>
    <row r="160" spans="5:8" x14ac:dyDescent="0.25">
      <c r="E160" s="9">
        <v>41640</v>
      </c>
    </row>
    <row r="161" spans="5:12" x14ac:dyDescent="0.25">
      <c r="E161" s="5"/>
    </row>
    <row r="162" spans="5:12" x14ac:dyDescent="0.25">
      <c r="E162" s="5"/>
    </row>
    <row r="163" spans="5:12" x14ac:dyDescent="0.25">
      <c r="E163" s="5"/>
    </row>
    <row r="164" spans="5:12" x14ac:dyDescent="0.25">
      <c r="E164" s="5"/>
      <c r="H164" s="8">
        <v>41699</v>
      </c>
      <c r="J164" t="s">
        <v>108</v>
      </c>
      <c r="K164" t="s">
        <v>109</v>
      </c>
      <c r="L164" t="s">
        <v>110</v>
      </c>
    </row>
    <row r="165" spans="5:12" x14ac:dyDescent="0.25">
      <c r="E165" s="5"/>
      <c r="J165">
        <f>DAY(H164)</f>
        <v>1</v>
      </c>
      <c r="K165">
        <f>MONTH(H164)</f>
        <v>3</v>
      </c>
      <c r="L165">
        <f>YEAR(H164)</f>
        <v>2014</v>
      </c>
    </row>
    <row r="166" spans="5:12" x14ac:dyDescent="0.25">
      <c r="E166" s="5"/>
    </row>
    <row r="167" spans="5:12" x14ac:dyDescent="0.25">
      <c r="E167" s="5"/>
    </row>
    <row r="168" spans="5:12" x14ac:dyDescent="0.25">
      <c r="E168" s="5"/>
    </row>
    <row r="169" spans="5:12" ht="21" x14ac:dyDescent="0.35">
      <c r="E169" s="5"/>
      <c r="H169" s="20" t="s">
        <v>111</v>
      </c>
    </row>
    <row r="173" spans="5:12" x14ac:dyDescent="0.25">
      <c r="E173" s="9">
        <v>41640</v>
      </c>
    </row>
    <row r="174" spans="5:12" ht="21" x14ac:dyDescent="0.35">
      <c r="E174" s="5"/>
      <c r="H174" s="20" t="s">
        <v>112</v>
      </c>
    </row>
    <row r="175" spans="5:12" x14ac:dyDescent="0.25">
      <c r="E175" s="5"/>
    </row>
    <row r="176" spans="5:12" x14ac:dyDescent="0.25">
      <c r="E176" s="5"/>
    </row>
    <row r="177" spans="5:5" x14ac:dyDescent="0.25">
      <c r="E177" s="5"/>
    </row>
    <row r="178" spans="5:5" x14ac:dyDescent="0.25">
      <c r="E178" s="5"/>
    </row>
    <row r="179" spans="5:5" x14ac:dyDescent="0.25">
      <c r="E179" s="5"/>
    </row>
    <row r="180" spans="5:5" x14ac:dyDescent="0.25">
      <c r="E180" s="5"/>
    </row>
    <row r="181" spans="5:5" x14ac:dyDescent="0.25">
      <c r="E181" s="5"/>
    </row>
    <row r="182" spans="5:5" x14ac:dyDescent="0.25">
      <c r="E182" s="5"/>
    </row>
  </sheetData>
  <dataValidations count="12">
    <dataValidation type="custom" allowBlank="1" showInputMessage="1" showErrorMessage="1" sqref="E5:E17">
      <formula1>AND(YEAR(E5=2014),MONTH(E5)&gt;=10)</formula1>
    </dataValidation>
    <dataValidation type="custom" allowBlank="1" showInputMessage="1" showErrorMessage="1" sqref="E48:E59">
      <formula1>AND(HOUR(E48)&gt;=10,HOUR(E48)&lt;=18,HOUR(E48)&lt;&gt;13)</formula1>
    </dataValidation>
    <dataValidation type="custom" allowBlank="1" showInputMessage="1" showErrorMessage="1" sqref="E62:E72">
      <formula1>AND(WEEKNUM(E62)&gt;=38,WEEKNUM(E62)&lt;=53,WEEKDAY(E62,2)&lt;=5)</formula1>
    </dataValidation>
    <dataValidation type="custom" allowBlank="1" showInputMessage="1" showErrorMessage="1" sqref="E78:E89">
      <formula1>MAX($E$78:$E$89)&lt;=100</formula1>
    </dataValidation>
    <dataValidation type="custom" allowBlank="1" showInputMessage="1" showErrorMessage="1" sqref="H90:H100">
      <formula1>ISNUMBER(H90)=TRUE</formula1>
    </dataValidation>
    <dataValidation type="custom" allowBlank="1" showInputMessage="1" showErrorMessage="1" sqref="H106:H116">
      <formula1>ISTEXT(H106)=TRUE</formula1>
    </dataValidation>
    <dataValidation type="custom" allowBlank="1" showInputMessage="1" showErrorMessage="1" sqref="E25:E34">
      <formula1>AND(YEAR(E25)=2014,WEEKDAY(E25,2)&lt;=5)</formula1>
    </dataValidation>
    <dataValidation type="custom" allowBlank="1" showInputMessage="1" showErrorMessage="1" sqref="E119:E126">
      <formula1>SUM($E$119:$E$126)&lt;=50000</formula1>
    </dataValidation>
    <dataValidation type="custom" allowBlank="1" showInputMessage="1" showErrorMessage="1" sqref="E131:E138">
      <formula1>AND(SUM($E$131:$E$138)&lt;=50000,E131&gt;0)</formula1>
    </dataValidation>
    <dataValidation type="custom" allowBlank="1" showInputMessage="1" showErrorMessage="1" sqref="E143:E151">
      <formula1>AND(ISNUMBER(E143)=TRUE,COUNTIF($E$143:$E$151,E143)&lt;=1)</formula1>
    </dataValidation>
    <dataValidation type="custom" allowBlank="1" showInputMessage="1" showErrorMessage="1" sqref="E160:E169">
      <formula1>AND(YEAR(E160)=2014,OR(MONTH(E160)&lt;=3,MONTH(E160)&gt;=10))</formula1>
    </dataValidation>
    <dataValidation type="custom" allowBlank="1" showInputMessage="1" showErrorMessage="1" sqref="E173:E182">
      <formula1>AND(YEAR(E173)=YEAR(TODAY()),MONTH(E173)&lt;=9)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opLeftCell="D41" workbookViewId="0">
      <selection activeCell="S63" sqref="S63:S67"/>
    </sheetView>
  </sheetViews>
  <sheetFormatPr defaultRowHeight="15" x14ac:dyDescent="0.25"/>
  <cols>
    <col min="3" max="3" width="15.28515625" customWidth="1"/>
    <col min="6" max="6" width="13.7109375" customWidth="1"/>
    <col min="9" max="10" width="12.7109375" customWidth="1"/>
    <col min="19" max="19" width="16.7109375" customWidth="1"/>
  </cols>
  <sheetData>
    <row r="1" spans="1:13" x14ac:dyDescent="0.25">
      <c r="A1" t="s">
        <v>77</v>
      </c>
    </row>
    <row r="5" spans="1:13" x14ac:dyDescent="0.25">
      <c r="C5">
        <v>1000000</v>
      </c>
    </row>
    <row r="6" spans="1:13" x14ac:dyDescent="0.25">
      <c r="I6" t="s">
        <v>34</v>
      </c>
      <c r="J6" t="s">
        <v>35</v>
      </c>
      <c r="K6" t="s">
        <v>36</v>
      </c>
      <c r="L6" t="s">
        <v>37</v>
      </c>
      <c r="M6" t="s">
        <v>38</v>
      </c>
    </row>
    <row r="7" spans="1:13" x14ac:dyDescent="0.25">
      <c r="I7" t="s">
        <v>39</v>
      </c>
      <c r="J7" t="s">
        <v>42</v>
      </c>
      <c r="K7" t="s">
        <v>44</v>
      </c>
      <c r="L7" t="s">
        <v>45</v>
      </c>
      <c r="M7" t="s">
        <v>46</v>
      </c>
    </row>
    <row r="8" spans="1:13" x14ac:dyDescent="0.25">
      <c r="E8">
        <f ca="1">INDIRECT(A1)</f>
        <v>1000000</v>
      </c>
      <c r="I8" t="s">
        <v>40</v>
      </c>
      <c r="J8" t="s">
        <v>43</v>
      </c>
      <c r="K8" t="s">
        <v>44</v>
      </c>
      <c r="M8" t="s">
        <v>46</v>
      </c>
    </row>
    <row r="9" spans="1:13" x14ac:dyDescent="0.25">
      <c r="I9" t="s">
        <v>41</v>
      </c>
      <c r="J9" t="s">
        <v>43</v>
      </c>
      <c r="M9" t="s">
        <v>46</v>
      </c>
    </row>
    <row r="10" spans="1:13" x14ac:dyDescent="0.25">
      <c r="J10" t="s">
        <v>43</v>
      </c>
      <c r="M10" t="s">
        <v>46</v>
      </c>
    </row>
    <row r="11" spans="1:13" x14ac:dyDescent="0.25">
      <c r="J11" t="s">
        <v>43</v>
      </c>
      <c r="M11" t="s">
        <v>46</v>
      </c>
    </row>
    <row r="12" spans="1:13" x14ac:dyDescent="0.25">
      <c r="B12" t="s">
        <v>34</v>
      </c>
      <c r="C12" s="5" t="s">
        <v>40</v>
      </c>
      <c r="M12" t="s">
        <v>46</v>
      </c>
    </row>
    <row r="13" spans="1:13" x14ac:dyDescent="0.25">
      <c r="B13" t="s">
        <v>35</v>
      </c>
      <c r="C13" s="5" t="s">
        <v>43</v>
      </c>
      <c r="M13" t="s">
        <v>47</v>
      </c>
    </row>
    <row r="14" spans="1:13" x14ac:dyDescent="0.25">
      <c r="B14" t="s">
        <v>36</v>
      </c>
      <c r="C14" s="5" t="s">
        <v>44</v>
      </c>
    </row>
    <row r="15" spans="1:13" x14ac:dyDescent="0.25">
      <c r="B15" t="s">
        <v>37</v>
      </c>
      <c r="C15" s="5"/>
    </row>
    <row r="16" spans="1:13" x14ac:dyDescent="0.25">
      <c r="B16" t="s">
        <v>38</v>
      </c>
      <c r="C16" s="5" t="s">
        <v>46</v>
      </c>
    </row>
    <row r="25" spans="3:19" x14ac:dyDescent="0.25">
      <c r="S25" t="s">
        <v>48</v>
      </c>
    </row>
    <row r="26" spans="3:19" x14ac:dyDescent="0.25">
      <c r="S26" t="s">
        <v>49</v>
      </c>
    </row>
    <row r="27" spans="3:19" x14ac:dyDescent="0.25">
      <c r="C27" t="s">
        <v>48</v>
      </c>
      <c r="S27" t="s">
        <v>50</v>
      </c>
    </row>
    <row r="28" spans="3:19" x14ac:dyDescent="0.25">
      <c r="C28" t="s">
        <v>51</v>
      </c>
      <c r="S28" t="s">
        <v>51</v>
      </c>
    </row>
    <row r="29" spans="3:19" x14ac:dyDescent="0.25">
      <c r="J29" s="5"/>
      <c r="S29" t="s">
        <v>52</v>
      </c>
    </row>
    <row r="30" spans="3:19" x14ac:dyDescent="0.25">
      <c r="S30" t="s">
        <v>53</v>
      </c>
    </row>
    <row r="31" spans="3:19" x14ac:dyDescent="0.25">
      <c r="S31" t="s">
        <v>54</v>
      </c>
    </row>
    <row r="32" spans="3:19" x14ac:dyDescent="0.25">
      <c r="G32" t="s">
        <v>55</v>
      </c>
      <c r="H32" t="s">
        <v>56</v>
      </c>
      <c r="I32" t="s">
        <v>57</v>
      </c>
      <c r="J32" t="s">
        <v>58</v>
      </c>
      <c r="K32" t="s">
        <v>59</v>
      </c>
      <c r="L32" t="s">
        <v>60</v>
      </c>
      <c r="S32">
        <v>1223</v>
      </c>
    </row>
    <row r="33" spans="2:19" x14ac:dyDescent="0.25">
      <c r="G33" t="s">
        <v>61</v>
      </c>
      <c r="H33" t="s">
        <v>64</v>
      </c>
      <c r="I33" t="s">
        <v>70</v>
      </c>
      <c r="J33" t="s">
        <v>72</v>
      </c>
      <c r="K33" t="s">
        <v>73</v>
      </c>
      <c r="L33" t="s">
        <v>75</v>
      </c>
      <c r="S33">
        <v>121</v>
      </c>
    </row>
    <row r="34" spans="2:19" x14ac:dyDescent="0.25">
      <c r="G34" t="s">
        <v>62</v>
      </c>
      <c r="H34" t="s">
        <v>65</v>
      </c>
      <c r="I34" t="s">
        <v>71</v>
      </c>
      <c r="K34" t="s">
        <v>66</v>
      </c>
      <c r="L34" t="s">
        <v>73</v>
      </c>
      <c r="S34">
        <v>999</v>
      </c>
    </row>
    <row r="35" spans="2:19" x14ac:dyDescent="0.25">
      <c r="G35" t="s">
        <v>63</v>
      </c>
      <c r="H35" t="s">
        <v>66</v>
      </c>
      <c r="K35" t="s">
        <v>67</v>
      </c>
      <c r="L35" t="s">
        <v>76</v>
      </c>
    </row>
    <row r="36" spans="2:19" x14ac:dyDescent="0.25">
      <c r="H36" t="s">
        <v>67</v>
      </c>
      <c r="K36" t="s">
        <v>74</v>
      </c>
    </row>
    <row r="37" spans="2:19" x14ac:dyDescent="0.25">
      <c r="H37" t="s">
        <v>68</v>
      </c>
    </row>
    <row r="38" spans="2:19" x14ac:dyDescent="0.25">
      <c r="B38" t="s">
        <v>55</v>
      </c>
      <c r="C38" s="5" t="s">
        <v>62</v>
      </c>
      <c r="H38" t="s">
        <v>69</v>
      </c>
    </row>
    <row r="39" spans="2:19" x14ac:dyDescent="0.25">
      <c r="B39" t="s">
        <v>56</v>
      </c>
      <c r="C39" s="5"/>
    </row>
    <row r="40" spans="2:19" x14ac:dyDescent="0.25">
      <c r="B40" t="s">
        <v>57</v>
      </c>
      <c r="C40" s="5" t="s">
        <v>71</v>
      </c>
    </row>
    <row r="41" spans="2:19" x14ac:dyDescent="0.25">
      <c r="B41" t="s">
        <v>58</v>
      </c>
      <c r="C41" s="5"/>
    </row>
    <row r="42" spans="2:19" x14ac:dyDescent="0.25">
      <c r="B42" t="s">
        <v>59</v>
      </c>
      <c r="C42" s="5" t="s">
        <v>67</v>
      </c>
    </row>
    <row r="43" spans="2:19" x14ac:dyDescent="0.25">
      <c r="B43" t="s">
        <v>60</v>
      </c>
      <c r="C43" s="5"/>
    </row>
    <row r="47" spans="2:19" x14ac:dyDescent="0.25">
      <c r="C47" t="s">
        <v>78</v>
      </c>
    </row>
    <row r="49" spans="3:19" x14ac:dyDescent="0.25">
      <c r="C49" t="s">
        <v>86</v>
      </c>
      <c r="F49" t="s">
        <v>79</v>
      </c>
    </row>
    <row r="50" spans="3:19" x14ac:dyDescent="0.25">
      <c r="C50" t="s">
        <v>84</v>
      </c>
      <c r="F50" t="s">
        <v>80</v>
      </c>
    </row>
    <row r="51" spans="3:19" x14ac:dyDescent="0.25">
      <c r="C51" s="5" t="s">
        <v>82</v>
      </c>
      <c r="F51" t="s">
        <v>81</v>
      </c>
    </row>
    <row r="52" spans="3:19" x14ac:dyDescent="0.25">
      <c r="F52" t="s">
        <v>82</v>
      </c>
    </row>
    <row r="53" spans="3:19" x14ac:dyDescent="0.25">
      <c r="F53" t="s">
        <v>83</v>
      </c>
      <c r="J53" t="str">
        <f ca="1">OFFSET(დავალება4!$F$50:$F$54,0,0,COUNTA(დავალება4!$F:$F)-1,1)</f>
        <v>არაგვი</v>
      </c>
    </row>
    <row r="54" spans="3:19" x14ac:dyDescent="0.25">
      <c r="F54" t="s">
        <v>85</v>
      </c>
    </row>
    <row r="55" spans="3:19" ht="23.25" x14ac:dyDescent="0.35">
      <c r="C55" t="s">
        <v>89</v>
      </c>
      <c r="F55" t="s">
        <v>87</v>
      </c>
      <c r="H55" s="13" t="s">
        <v>88</v>
      </c>
    </row>
    <row r="56" spans="3:19" x14ac:dyDescent="0.25">
      <c r="C56" t="s">
        <v>79</v>
      </c>
    </row>
    <row r="57" spans="3:19" x14ac:dyDescent="0.25">
      <c r="C57" s="5" t="s">
        <v>87</v>
      </c>
    </row>
    <row r="62" spans="3:19" x14ac:dyDescent="0.25">
      <c r="C62" t="s">
        <v>119</v>
      </c>
    </row>
    <row r="63" spans="3:19" x14ac:dyDescent="0.25">
      <c r="C63" t="s">
        <v>113</v>
      </c>
      <c r="S63" s="5" t="s">
        <v>113</v>
      </c>
    </row>
    <row r="64" spans="3:19" x14ac:dyDescent="0.25">
      <c r="C64" t="s">
        <v>114</v>
      </c>
      <c r="S64" t="s">
        <v>114</v>
      </c>
    </row>
    <row r="65" spans="3:19" x14ac:dyDescent="0.25">
      <c r="N65">
        <f>COUNTA(K:K)</f>
        <v>8</v>
      </c>
      <c r="S65" t="s">
        <v>115</v>
      </c>
    </row>
    <row r="66" spans="3:19" x14ac:dyDescent="0.25">
      <c r="S66" t="s">
        <v>116</v>
      </c>
    </row>
    <row r="67" spans="3:19" x14ac:dyDescent="0.25">
      <c r="S67" t="s">
        <v>117</v>
      </c>
    </row>
    <row r="69" spans="3:19" x14ac:dyDescent="0.25">
      <c r="C69" t="s">
        <v>120</v>
      </c>
      <c r="G69">
        <f>COUNTA(A:A)</f>
        <v>1</v>
      </c>
    </row>
  </sheetData>
  <dataValidations count="7">
    <dataValidation type="list" allowBlank="1" showInputMessage="1" showErrorMessage="1" sqref="B20">
      <formula1>$B$12:$B$16</formula1>
    </dataValidation>
    <dataValidation type="list" allowBlank="1" showInputMessage="1" showErrorMessage="1" sqref="C12:C16 C38:C43">
      <formula1>INDIRECT(B12)</formula1>
    </dataValidation>
    <dataValidation type="list" allowBlank="1" showInputMessage="1" showErrorMessage="1" sqref="C28">
      <formula1>$S$26:$S$28</formula1>
    </dataValidation>
    <dataValidation type="list" allowBlank="1" showInputMessage="1" showErrorMessage="1" sqref="H27 J29">
      <formula1>მიმ</formula1>
    </dataValidation>
    <dataValidation type="list" allowBlank="1" showInputMessage="1" showErrorMessage="1" sqref="C51">
      <formula1>$F$50:$F$53</formula1>
    </dataValidation>
    <dataValidation type="list" allowBlank="1" showInputMessage="1" showErrorMessage="1" sqref="C57">
      <formula1>მდინარე</formula1>
    </dataValidation>
    <dataValidation type="list" allowBlank="1" showInputMessage="1" showErrorMessage="1" sqref="C64">
      <formula1>$S$64:$S$67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35"/>
  <sheetViews>
    <sheetView topLeftCell="C7" workbookViewId="0">
      <selection activeCell="D25" sqref="D25"/>
    </sheetView>
  </sheetViews>
  <sheetFormatPr defaultRowHeight="15" x14ac:dyDescent="0.25"/>
  <cols>
    <col min="3" max="3" width="17.28515625" customWidth="1"/>
    <col min="4" max="4" width="30.7109375" customWidth="1"/>
    <col min="5" max="5" width="28.28515625" customWidth="1"/>
    <col min="7" max="7" width="19.28515625" customWidth="1"/>
    <col min="8" max="8" width="25.28515625" customWidth="1"/>
    <col min="9" max="11" width="19.28515625" customWidth="1"/>
  </cols>
  <sheetData>
    <row r="6" spans="2:11" x14ac:dyDescent="0.25">
      <c r="E6" s="5" t="s">
        <v>113</v>
      </c>
    </row>
    <row r="7" spans="2:11" x14ac:dyDescent="0.25">
      <c r="E7" t="s">
        <v>114</v>
      </c>
    </row>
    <row r="8" spans="2:11" x14ac:dyDescent="0.25">
      <c r="B8" t="s">
        <v>113</v>
      </c>
      <c r="E8" t="s">
        <v>115</v>
      </c>
    </row>
    <row r="9" spans="2:11" x14ac:dyDescent="0.25">
      <c r="B9" t="s">
        <v>118</v>
      </c>
      <c r="E9" t="s">
        <v>116</v>
      </c>
    </row>
    <row r="10" spans="2:11" x14ac:dyDescent="0.25">
      <c r="E10" t="s">
        <v>117</v>
      </c>
    </row>
    <row r="11" spans="2:11" x14ac:dyDescent="0.25">
      <c r="E11" t="s">
        <v>118</v>
      </c>
    </row>
    <row r="16" spans="2:11" x14ac:dyDescent="0.25">
      <c r="G16" t="s">
        <v>121</v>
      </c>
      <c r="H16" t="s">
        <v>50</v>
      </c>
      <c r="I16" t="s">
        <v>51</v>
      </c>
      <c r="J16" t="s">
        <v>49</v>
      </c>
      <c r="K16" t="s">
        <v>122</v>
      </c>
    </row>
    <row r="17" spans="2:11" x14ac:dyDescent="0.25">
      <c r="G17" t="s">
        <v>123</v>
      </c>
      <c r="H17" t="s">
        <v>127</v>
      </c>
      <c r="I17" t="s">
        <v>132</v>
      </c>
      <c r="J17" t="s">
        <v>134</v>
      </c>
      <c r="K17" t="s">
        <v>137</v>
      </c>
    </row>
    <row r="18" spans="2:11" x14ac:dyDescent="0.25">
      <c r="G18" t="s">
        <v>124</v>
      </c>
      <c r="H18" t="s">
        <v>128</v>
      </c>
      <c r="I18" t="s">
        <v>133</v>
      </c>
      <c r="J18" t="s">
        <v>136</v>
      </c>
      <c r="K18" t="s">
        <v>138</v>
      </c>
    </row>
    <row r="19" spans="2:11" x14ac:dyDescent="0.25">
      <c r="G19" t="s">
        <v>125</v>
      </c>
      <c r="H19" t="s">
        <v>129</v>
      </c>
      <c r="I19" t="s">
        <v>133</v>
      </c>
      <c r="J19" t="s">
        <v>134</v>
      </c>
      <c r="K19" t="s">
        <v>137</v>
      </c>
    </row>
    <row r="20" spans="2:11" x14ac:dyDescent="0.25">
      <c r="G20" t="s">
        <v>126</v>
      </c>
      <c r="H20" t="s">
        <v>130</v>
      </c>
      <c r="I20" t="s">
        <v>134</v>
      </c>
      <c r="J20" t="s">
        <v>135</v>
      </c>
      <c r="K20" t="s">
        <v>139</v>
      </c>
    </row>
    <row r="21" spans="2:11" x14ac:dyDescent="0.25">
      <c r="H21" t="s">
        <v>131</v>
      </c>
      <c r="I21" t="s">
        <v>135</v>
      </c>
      <c r="J21" t="s">
        <v>136</v>
      </c>
      <c r="K21" t="s">
        <v>137</v>
      </c>
    </row>
    <row r="22" spans="2:11" x14ac:dyDescent="0.25">
      <c r="C22" t="s">
        <v>121</v>
      </c>
      <c r="D22" t="s">
        <v>123</v>
      </c>
      <c r="I22" t="s">
        <v>132</v>
      </c>
      <c r="J22" t="s">
        <v>132</v>
      </c>
    </row>
    <row r="23" spans="2:11" x14ac:dyDescent="0.25">
      <c r="C23" t="s">
        <v>50</v>
      </c>
      <c r="D23" t="s">
        <v>127</v>
      </c>
      <c r="J23" t="s">
        <v>136</v>
      </c>
    </row>
    <row r="24" spans="2:11" x14ac:dyDescent="0.25">
      <c r="C24" t="s">
        <v>51</v>
      </c>
      <c r="D24" t="s">
        <v>133</v>
      </c>
    </row>
    <row r="25" spans="2:11" x14ac:dyDescent="0.25">
      <c r="C25" t="s">
        <v>49</v>
      </c>
      <c r="D25" t="s">
        <v>134</v>
      </c>
    </row>
    <row r="26" spans="2:11" x14ac:dyDescent="0.25">
      <c r="C26" t="s">
        <v>122</v>
      </c>
    </row>
    <row r="32" spans="2:11" x14ac:dyDescent="0.25">
      <c r="B32" t="s">
        <v>140</v>
      </c>
      <c r="D32">
        <v>1000000</v>
      </c>
    </row>
    <row r="35" spans="4:4" x14ac:dyDescent="0.25">
      <c r="D35">
        <f ca="1">INDIRECT(B32)</f>
        <v>1000000</v>
      </c>
    </row>
  </sheetData>
  <dataValidations count="2">
    <dataValidation type="list" allowBlank="1" showInputMessage="1" showErrorMessage="1" sqref="B9">
      <formula1>regioni</formula1>
    </dataValidation>
    <dataValidation type="list" allowBlank="1" showInputMessage="1" showErrorMessage="1" sqref="D22:D26">
      <formula1>INDIRECT(C22)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G27"/>
  <sheetViews>
    <sheetView workbookViewId="0">
      <selection activeCell="G28" sqref="G28"/>
    </sheetView>
  </sheetViews>
  <sheetFormatPr defaultRowHeight="15" x14ac:dyDescent="0.25"/>
  <cols>
    <col min="4" max="4" width="16.5703125" customWidth="1"/>
  </cols>
  <sheetData>
    <row r="6" spans="4:4" x14ac:dyDescent="0.25">
      <c r="D6" s="1">
        <f ca="1">RANDBETWEEN(1000,5000)</f>
        <v>4438</v>
      </c>
    </row>
    <row r="7" spans="4:4" x14ac:dyDescent="0.25">
      <c r="D7" s="1">
        <f t="shared" ref="D7:D23" ca="1" si="0">RANDBETWEEN(1000,5000)</f>
        <v>2712</v>
      </c>
    </row>
    <row r="8" spans="4:4" x14ac:dyDescent="0.25">
      <c r="D8" s="1">
        <f t="shared" ca="1" si="0"/>
        <v>3071</v>
      </c>
    </row>
    <row r="9" spans="4:4" x14ac:dyDescent="0.25">
      <c r="D9" s="1">
        <f t="shared" ca="1" si="0"/>
        <v>1838</v>
      </c>
    </row>
    <row r="10" spans="4:4" x14ac:dyDescent="0.25">
      <c r="D10" s="1">
        <f t="shared" ca="1" si="0"/>
        <v>2284</v>
      </c>
    </row>
    <row r="11" spans="4:4" x14ac:dyDescent="0.25">
      <c r="D11" s="1">
        <f t="shared" ca="1" si="0"/>
        <v>1379</v>
      </c>
    </row>
    <row r="12" spans="4:4" x14ac:dyDescent="0.25">
      <c r="D12" s="1">
        <f t="shared" ca="1" si="0"/>
        <v>1677</v>
      </c>
    </row>
    <row r="13" spans="4:4" x14ac:dyDescent="0.25">
      <c r="D13" s="1">
        <f t="shared" ca="1" si="0"/>
        <v>2342</v>
      </c>
    </row>
    <row r="14" spans="4:4" x14ac:dyDescent="0.25">
      <c r="D14" s="1">
        <f t="shared" ca="1" si="0"/>
        <v>1837</v>
      </c>
    </row>
    <row r="15" spans="4:4" x14ac:dyDescent="0.25">
      <c r="D15" s="1">
        <f t="shared" ca="1" si="0"/>
        <v>3836</v>
      </c>
    </row>
    <row r="16" spans="4:4" x14ac:dyDescent="0.25">
      <c r="D16" s="1">
        <f t="shared" ca="1" si="0"/>
        <v>1350</v>
      </c>
    </row>
    <row r="17" spans="4:7" x14ac:dyDescent="0.25">
      <c r="D17" s="1">
        <f t="shared" ca="1" si="0"/>
        <v>3812</v>
      </c>
    </row>
    <row r="18" spans="4:7" x14ac:dyDescent="0.25">
      <c r="D18" s="1">
        <f t="shared" ca="1" si="0"/>
        <v>3832</v>
      </c>
      <c r="G18">
        <f ca="1">MATCH(MAX(D6:D23),D6:D23,0)</f>
        <v>1</v>
      </c>
    </row>
    <row r="19" spans="4:7" x14ac:dyDescent="0.25">
      <c r="D19" s="1">
        <f t="shared" ca="1" si="0"/>
        <v>2411</v>
      </c>
      <c r="G19">
        <f ca="1">MATCH(MIN(D6:D23),D6:D23,0)</f>
        <v>11</v>
      </c>
    </row>
    <row r="20" spans="4:7" x14ac:dyDescent="0.25">
      <c r="D20" s="1">
        <f t="shared" ca="1" si="0"/>
        <v>4037</v>
      </c>
      <c r="G20">
        <f ca="1">G18-G19</f>
        <v>-10</v>
      </c>
    </row>
    <row r="21" spans="4:7" x14ac:dyDescent="0.25">
      <c r="D21" s="1">
        <f t="shared" ca="1" si="0"/>
        <v>3942</v>
      </c>
      <c r="G21" t="str">
        <f ca="1">IF(G20&gt;0,"qvemotaa maq","zemoo maq")</f>
        <v>zemoo maq</v>
      </c>
    </row>
    <row r="22" spans="4:7" x14ac:dyDescent="0.25">
      <c r="D22" s="1">
        <f t="shared" ca="1" si="0"/>
        <v>3985</v>
      </c>
      <c r="G22">
        <f ca="1">ABS(G18-G19)</f>
        <v>10</v>
      </c>
    </row>
    <row r="23" spans="4:7" x14ac:dyDescent="0.25">
      <c r="D23" s="1">
        <f t="shared" ca="1" si="0"/>
        <v>4420</v>
      </c>
      <c r="G23" t="str">
        <f ca="1">CONCATENATE(G21,", manzilia mat sori",G22)</f>
        <v>zemoo maq, manzilia mat sori10</v>
      </c>
    </row>
    <row r="25" spans="4:7" x14ac:dyDescent="0.25">
      <c r="G25" t="s">
        <v>90</v>
      </c>
    </row>
    <row r="27" spans="4:7" x14ac:dyDescent="0.25">
      <c r="G27" t="s">
        <v>91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1"/>
  <sheetViews>
    <sheetView topLeftCell="A7" workbookViewId="0">
      <selection activeCell="G36" sqref="G36"/>
    </sheetView>
  </sheetViews>
  <sheetFormatPr defaultRowHeight="15" x14ac:dyDescent="0.25"/>
  <sheetData>
    <row r="4" spans="3:12" x14ac:dyDescent="0.25">
      <c r="D4" s="5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</row>
    <row r="5" spans="3:12" x14ac:dyDescent="0.25">
      <c r="C5" s="4">
        <v>1</v>
      </c>
      <c r="D5" s="1">
        <f t="shared" ref="D5:L14" ca="1" si="0">RANDBETWEEN(1,10)</f>
        <v>10</v>
      </c>
      <c r="E5">
        <f t="shared" ca="1" si="0"/>
        <v>3</v>
      </c>
      <c r="F5">
        <f t="shared" ca="1" si="0"/>
        <v>5</v>
      </c>
      <c r="G5">
        <f t="shared" ca="1" si="0"/>
        <v>1</v>
      </c>
      <c r="H5">
        <f t="shared" ca="1" si="0"/>
        <v>7</v>
      </c>
      <c r="I5">
        <f t="shared" ca="1" si="0"/>
        <v>4</v>
      </c>
      <c r="J5">
        <f t="shared" ca="1" si="0"/>
        <v>10</v>
      </c>
      <c r="K5">
        <f t="shared" ca="1" si="0"/>
        <v>6</v>
      </c>
      <c r="L5">
        <f t="shared" ca="1" si="0"/>
        <v>4</v>
      </c>
    </row>
    <row r="6" spans="3:12" x14ac:dyDescent="0.25">
      <c r="C6" s="4">
        <v>2</v>
      </c>
      <c r="D6">
        <f t="shared" ca="1" si="0"/>
        <v>8</v>
      </c>
      <c r="E6">
        <f t="shared" ca="1" si="0"/>
        <v>8</v>
      </c>
      <c r="F6">
        <f t="shared" ca="1" si="0"/>
        <v>10</v>
      </c>
      <c r="G6">
        <f t="shared" ca="1" si="0"/>
        <v>7</v>
      </c>
      <c r="H6">
        <f t="shared" ca="1" si="0"/>
        <v>6</v>
      </c>
      <c r="I6">
        <f t="shared" ca="1" si="0"/>
        <v>6</v>
      </c>
      <c r="J6">
        <f t="shared" ca="1" si="0"/>
        <v>1</v>
      </c>
      <c r="K6">
        <f t="shared" ca="1" si="0"/>
        <v>2</v>
      </c>
      <c r="L6">
        <f t="shared" ca="1" si="0"/>
        <v>9</v>
      </c>
    </row>
    <row r="7" spans="3:12" x14ac:dyDescent="0.25">
      <c r="C7" s="4">
        <v>3</v>
      </c>
      <c r="D7">
        <f t="shared" ca="1" si="0"/>
        <v>1</v>
      </c>
      <c r="E7">
        <f t="shared" ca="1" si="0"/>
        <v>3</v>
      </c>
      <c r="F7">
        <f t="shared" ca="1" si="0"/>
        <v>1</v>
      </c>
      <c r="G7">
        <f t="shared" ca="1" si="0"/>
        <v>4</v>
      </c>
      <c r="H7">
        <f t="shared" ca="1" si="0"/>
        <v>8</v>
      </c>
      <c r="I7">
        <f t="shared" ca="1" si="0"/>
        <v>5</v>
      </c>
      <c r="J7">
        <f t="shared" ca="1" si="0"/>
        <v>2</v>
      </c>
      <c r="K7">
        <f t="shared" ca="1" si="0"/>
        <v>6</v>
      </c>
      <c r="L7">
        <f t="shared" ca="1" si="0"/>
        <v>4</v>
      </c>
    </row>
    <row r="8" spans="3:12" x14ac:dyDescent="0.25">
      <c r="C8" s="4">
        <v>4</v>
      </c>
      <c r="D8">
        <f t="shared" ca="1" si="0"/>
        <v>1</v>
      </c>
      <c r="E8">
        <f t="shared" ca="1" si="0"/>
        <v>1</v>
      </c>
      <c r="F8">
        <f t="shared" ca="1" si="0"/>
        <v>8</v>
      </c>
      <c r="G8">
        <f t="shared" ca="1" si="0"/>
        <v>4</v>
      </c>
      <c r="H8">
        <f t="shared" ca="1" si="0"/>
        <v>5</v>
      </c>
      <c r="I8">
        <f t="shared" ca="1" si="0"/>
        <v>4</v>
      </c>
      <c r="J8">
        <f t="shared" ca="1" si="0"/>
        <v>6</v>
      </c>
      <c r="K8">
        <f t="shared" ca="1" si="0"/>
        <v>1</v>
      </c>
      <c r="L8">
        <f t="shared" ca="1" si="0"/>
        <v>4</v>
      </c>
    </row>
    <row r="9" spans="3:12" x14ac:dyDescent="0.25">
      <c r="C9" s="4">
        <v>5</v>
      </c>
      <c r="D9">
        <f t="shared" ca="1" si="0"/>
        <v>1</v>
      </c>
      <c r="E9">
        <f t="shared" ca="1" si="0"/>
        <v>6</v>
      </c>
      <c r="F9">
        <f t="shared" ca="1" si="0"/>
        <v>8</v>
      </c>
      <c r="G9">
        <f t="shared" ca="1" si="0"/>
        <v>5</v>
      </c>
      <c r="H9">
        <f t="shared" ca="1" si="0"/>
        <v>5</v>
      </c>
      <c r="I9">
        <f t="shared" ca="1" si="0"/>
        <v>9</v>
      </c>
      <c r="J9">
        <f t="shared" ca="1" si="0"/>
        <v>10</v>
      </c>
      <c r="K9">
        <f t="shared" ca="1" si="0"/>
        <v>5</v>
      </c>
      <c r="L9">
        <f t="shared" ca="1" si="0"/>
        <v>8</v>
      </c>
    </row>
    <row r="10" spans="3:12" x14ac:dyDescent="0.25">
      <c r="C10" s="4">
        <v>6</v>
      </c>
      <c r="D10">
        <f t="shared" ca="1" si="0"/>
        <v>5</v>
      </c>
      <c r="E10">
        <f t="shared" ca="1" si="0"/>
        <v>2</v>
      </c>
      <c r="F10">
        <f t="shared" ca="1" si="0"/>
        <v>1</v>
      </c>
      <c r="G10">
        <f t="shared" ca="1" si="0"/>
        <v>7</v>
      </c>
      <c r="H10">
        <f t="shared" ca="1" si="0"/>
        <v>5</v>
      </c>
      <c r="I10">
        <f t="shared" ca="1" si="0"/>
        <v>1</v>
      </c>
      <c r="J10">
        <f t="shared" ca="1" si="0"/>
        <v>7</v>
      </c>
      <c r="K10">
        <f t="shared" ca="1" si="0"/>
        <v>8</v>
      </c>
      <c r="L10">
        <f t="shared" ca="1" si="0"/>
        <v>1</v>
      </c>
    </row>
    <row r="11" spans="3:12" x14ac:dyDescent="0.25">
      <c r="C11" s="4">
        <v>7</v>
      </c>
      <c r="D11">
        <f t="shared" ca="1" si="0"/>
        <v>9</v>
      </c>
      <c r="E11">
        <f t="shared" ca="1" si="0"/>
        <v>3</v>
      </c>
      <c r="F11">
        <f t="shared" ca="1" si="0"/>
        <v>5</v>
      </c>
      <c r="G11">
        <f t="shared" ca="1" si="0"/>
        <v>2</v>
      </c>
      <c r="H11">
        <f t="shared" ca="1" si="0"/>
        <v>2</v>
      </c>
      <c r="I11">
        <f t="shared" ca="1" si="0"/>
        <v>1</v>
      </c>
      <c r="J11">
        <f t="shared" ca="1" si="0"/>
        <v>8</v>
      </c>
      <c r="K11">
        <f t="shared" ca="1" si="0"/>
        <v>4</v>
      </c>
      <c r="L11">
        <f t="shared" ca="1" si="0"/>
        <v>9</v>
      </c>
    </row>
    <row r="12" spans="3:12" x14ac:dyDescent="0.25">
      <c r="C12" s="4">
        <v>8</v>
      </c>
      <c r="D12">
        <f t="shared" ca="1" si="0"/>
        <v>6</v>
      </c>
      <c r="E12">
        <f t="shared" ca="1" si="0"/>
        <v>7</v>
      </c>
      <c r="F12">
        <f t="shared" ca="1" si="0"/>
        <v>7</v>
      </c>
      <c r="G12">
        <f t="shared" ca="1" si="0"/>
        <v>10</v>
      </c>
      <c r="H12">
        <f t="shared" ca="1" si="0"/>
        <v>10</v>
      </c>
      <c r="I12">
        <f t="shared" ca="1" si="0"/>
        <v>5</v>
      </c>
      <c r="J12">
        <f t="shared" ca="1" si="0"/>
        <v>4</v>
      </c>
      <c r="K12">
        <f t="shared" ca="1" si="0"/>
        <v>4</v>
      </c>
      <c r="L12">
        <f t="shared" ca="1" si="0"/>
        <v>5</v>
      </c>
    </row>
    <row r="13" spans="3:12" x14ac:dyDescent="0.25">
      <c r="C13" s="4">
        <v>9</v>
      </c>
      <c r="D13">
        <f t="shared" ca="1" si="0"/>
        <v>1</v>
      </c>
      <c r="E13">
        <f t="shared" ca="1" si="0"/>
        <v>8</v>
      </c>
      <c r="F13">
        <f t="shared" ca="1" si="0"/>
        <v>1</v>
      </c>
      <c r="G13">
        <f t="shared" ca="1" si="0"/>
        <v>4</v>
      </c>
      <c r="H13">
        <f t="shared" ca="1" si="0"/>
        <v>4</v>
      </c>
      <c r="I13">
        <f t="shared" ca="1" si="0"/>
        <v>7</v>
      </c>
      <c r="J13">
        <f t="shared" ca="1" si="0"/>
        <v>4</v>
      </c>
      <c r="K13">
        <f t="shared" ca="1" si="0"/>
        <v>9</v>
      </c>
      <c r="L13">
        <f t="shared" ca="1" si="0"/>
        <v>7</v>
      </c>
    </row>
    <row r="14" spans="3:12" x14ac:dyDescent="0.25">
      <c r="C14" s="4">
        <v>10</v>
      </c>
      <c r="D14">
        <f t="shared" ca="1" si="0"/>
        <v>6</v>
      </c>
      <c r="E14">
        <f t="shared" ca="1" si="0"/>
        <v>5</v>
      </c>
      <c r="F14">
        <f t="shared" ca="1" si="0"/>
        <v>5</v>
      </c>
      <c r="G14">
        <f t="shared" ca="1" si="0"/>
        <v>1</v>
      </c>
      <c r="H14">
        <f t="shared" ca="1" si="0"/>
        <v>2</v>
      </c>
      <c r="I14">
        <f t="shared" ca="1" si="0"/>
        <v>6</v>
      </c>
      <c r="J14">
        <f t="shared" ca="1" si="0"/>
        <v>10</v>
      </c>
      <c r="K14">
        <f t="shared" ca="1" si="0"/>
        <v>5</v>
      </c>
      <c r="L14">
        <f t="shared" ca="1" si="0"/>
        <v>6</v>
      </c>
    </row>
    <row r="15" spans="3:12" x14ac:dyDescent="0.25">
      <c r="C15" s="4">
        <v>11</v>
      </c>
      <c r="D15">
        <f t="shared" ref="D15:L22" ca="1" si="1">RANDBETWEEN(1,10)</f>
        <v>2</v>
      </c>
      <c r="E15">
        <f t="shared" ca="1" si="1"/>
        <v>7</v>
      </c>
      <c r="F15">
        <f t="shared" ca="1" si="1"/>
        <v>5</v>
      </c>
      <c r="G15">
        <f t="shared" ca="1" si="1"/>
        <v>7</v>
      </c>
      <c r="H15">
        <f t="shared" ca="1" si="1"/>
        <v>6</v>
      </c>
      <c r="I15">
        <f t="shared" ca="1" si="1"/>
        <v>6</v>
      </c>
      <c r="J15">
        <f t="shared" ca="1" si="1"/>
        <v>5</v>
      </c>
      <c r="K15">
        <f t="shared" ca="1" si="1"/>
        <v>5</v>
      </c>
      <c r="L15">
        <f t="shared" ca="1" si="1"/>
        <v>5</v>
      </c>
    </row>
    <row r="16" spans="3:12" x14ac:dyDescent="0.25">
      <c r="C16" s="4">
        <v>12</v>
      </c>
      <c r="D16">
        <f t="shared" ca="1" si="1"/>
        <v>1</v>
      </c>
      <c r="E16">
        <f t="shared" ca="1" si="1"/>
        <v>8</v>
      </c>
      <c r="F16">
        <f t="shared" ca="1" si="1"/>
        <v>4</v>
      </c>
      <c r="G16">
        <f t="shared" ca="1" si="1"/>
        <v>2</v>
      </c>
      <c r="H16">
        <f t="shared" ca="1" si="1"/>
        <v>10</v>
      </c>
      <c r="I16">
        <f t="shared" ca="1" si="1"/>
        <v>9</v>
      </c>
      <c r="J16">
        <f t="shared" ca="1" si="1"/>
        <v>5</v>
      </c>
      <c r="K16">
        <f t="shared" ca="1" si="1"/>
        <v>9</v>
      </c>
      <c r="L16">
        <f t="shared" ca="1" si="1"/>
        <v>5</v>
      </c>
    </row>
    <row r="17" spans="3:15" x14ac:dyDescent="0.25">
      <c r="C17" s="4">
        <v>13</v>
      </c>
      <c r="D17">
        <f t="shared" ca="1" si="1"/>
        <v>10</v>
      </c>
      <c r="E17">
        <f t="shared" ca="1" si="1"/>
        <v>10</v>
      </c>
      <c r="F17">
        <f t="shared" ca="1" si="1"/>
        <v>3</v>
      </c>
      <c r="G17">
        <f t="shared" ca="1" si="1"/>
        <v>5</v>
      </c>
      <c r="H17">
        <f t="shared" ca="1" si="1"/>
        <v>4</v>
      </c>
      <c r="I17">
        <f t="shared" ca="1" si="1"/>
        <v>5</v>
      </c>
      <c r="J17">
        <f t="shared" ca="1" si="1"/>
        <v>1</v>
      </c>
      <c r="K17">
        <f t="shared" ca="1" si="1"/>
        <v>6</v>
      </c>
      <c r="L17">
        <f t="shared" ca="1" si="1"/>
        <v>2</v>
      </c>
    </row>
    <row r="18" spans="3:15" x14ac:dyDescent="0.25">
      <c r="C18" s="4">
        <v>14</v>
      </c>
      <c r="D18">
        <f t="shared" ca="1" si="1"/>
        <v>10</v>
      </c>
      <c r="E18">
        <f t="shared" ca="1" si="1"/>
        <v>8</v>
      </c>
      <c r="F18">
        <f t="shared" ca="1" si="1"/>
        <v>6</v>
      </c>
      <c r="G18">
        <f t="shared" ca="1" si="1"/>
        <v>10</v>
      </c>
      <c r="H18">
        <f t="shared" ca="1" si="1"/>
        <v>6</v>
      </c>
      <c r="I18">
        <f t="shared" ca="1" si="1"/>
        <v>3</v>
      </c>
      <c r="J18">
        <f t="shared" ca="1" si="1"/>
        <v>9</v>
      </c>
      <c r="K18">
        <f t="shared" ca="1" si="1"/>
        <v>1</v>
      </c>
      <c r="L18">
        <f t="shared" ca="1" si="1"/>
        <v>2</v>
      </c>
    </row>
    <row r="19" spans="3:15" x14ac:dyDescent="0.25">
      <c r="C19" s="4">
        <v>15</v>
      </c>
      <c r="D19">
        <f t="shared" ca="1" si="1"/>
        <v>9</v>
      </c>
      <c r="E19">
        <f t="shared" ca="1" si="1"/>
        <v>4</v>
      </c>
      <c r="F19">
        <f t="shared" ca="1" si="1"/>
        <v>2</v>
      </c>
      <c r="G19">
        <f t="shared" ca="1" si="1"/>
        <v>8</v>
      </c>
      <c r="H19">
        <f t="shared" ca="1" si="1"/>
        <v>4</v>
      </c>
      <c r="I19">
        <f t="shared" ca="1" si="1"/>
        <v>7</v>
      </c>
      <c r="J19">
        <f t="shared" ca="1" si="1"/>
        <v>4</v>
      </c>
      <c r="K19">
        <f t="shared" ca="1" si="1"/>
        <v>2</v>
      </c>
      <c r="L19">
        <f t="shared" ca="1" si="1"/>
        <v>9</v>
      </c>
    </row>
    <row r="20" spans="3:15" x14ac:dyDescent="0.25">
      <c r="C20" s="4">
        <v>16</v>
      </c>
      <c r="D20">
        <f t="shared" ca="1" si="1"/>
        <v>4</v>
      </c>
      <c r="E20">
        <f t="shared" ca="1" si="1"/>
        <v>1</v>
      </c>
      <c r="F20">
        <f t="shared" ca="1" si="1"/>
        <v>7</v>
      </c>
      <c r="G20">
        <f t="shared" ca="1" si="1"/>
        <v>3</v>
      </c>
      <c r="H20">
        <f t="shared" ca="1" si="1"/>
        <v>3</v>
      </c>
      <c r="I20">
        <f t="shared" ca="1" si="1"/>
        <v>1</v>
      </c>
      <c r="J20">
        <f t="shared" ca="1" si="1"/>
        <v>5</v>
      </c>
      <c r="K20">
        <f t="shared" ca="1" si="1"/>
        <v>4</v>
      </c>
      <c r="L20">
        <f t="shared" ca="1" si="1"/>
        <v>8</v>
      </c>
    </row>
    <row r="21" spans="3:15" x14ac:dyDescent="0.25">
      <c r="C21" s="4">
        <v>17</v>
      </c>
      <c r="D21">
        <f t="shared" ca="1" si="1"/>
        <v>7</v>
      </c>
      <c r="E21">
        <f t="shared" ca="1" si="1"/>
        <v>8</v>
      </c>
      <c r="F21">
        <f t="shared" ca="1" si="1"/>
        <v>5</v>
      </c>
      <c r="G21">
        <f t="shared" ca="1" si="1"/>
        <v>7</v>
      </c>
      <c r="H21">
        <f t="shared" ca="1" si="1"/>
        <v>7</v>
      </c>
      <c r="I21">
        <f t="shared" ca="1" si="1"/>
        <v>8</v>
      </c>
      <c r="J21">
        <f t="shared" ca="1" si="1"/>
        <v>1</v>
      </c>
      <c r="K21">
        <f t="shared" ca="1" si="1"/>
        <v>9</v>
      </c>
      <c r="L21">
        <f t="shared" ca="1" si="1"/>
        <v>7</v>
      </c>
    </row>
    <row r="22" spans="3:15" x14ac:dyDescent="0.25">
      <c r="C22" s="4">
        <v>18</v>
      </c>
      <c r="D22">
        <f t="shared" ca="1" si="1"/>
        <v>8</v>
      </c>
      <c r="E22">
        <f t="shared" ca="1" si="1"/>
        <v>5</v>
      </c>
      <c r="F22">
        <f t="shared" ca="1" si="1"/>
        <v>1</v>
      </c>
      <c r="G22">
        <f t="shared" ca="1" si="1"/>
        <v>8</v>
      </c>
      <c r="H22">
        <f t="shared" ca="1" si="1"/>
        <v>3</v>
      </c>
      <c r="I22">
        <f t="shared" ca="1" si="1"/>
        <v>1</v>
      </c>
      <c r="J22">
        <f t="shared" ca="1" si="1"/>
        <v>9</v>
      </c>
      <c r="K22">
        <f t="shared" ca="1" si="1"/>
        <v>10</v>
      </c>
      <c r="L22">
        <f t="shared" ca="1" si="1"/>
        <v>5</v>
      </c>
    </row>
    <row r="25" spans="3:15" x14ac:dyDescent="0.25">
      <c r="D25" t="s">
        <v>92</v>
      </c>
      <c r="G25">
        <v>3</v>
      </c>
      <c r="L25" t="s">
        <v>99</v>
      </c>
      <c r="O25" t="str">
        <f>ADDRESS(4,5,4,1)</f>
        <v>E4</v>
      </c>
    </row>
    <row r="26" spans="3:15" x14ac:dyDescent="0.25">
      <c r="D26" t="s">
        <v>93</v>
      </c>
      <c r="G26">
        <v>4</v>
      </c>
    </row>
    <row r="27" spans="3:15" x14ac:dyDescent="0.25">
      <c r="D27" t="s">
        <v>94</v>
      </c>
      <c r="G27">
        <v>4</v>
      </c>
      <c r="O27">
        <f ca="1">J21+L28</f>
        <v>12</v>
      </c>
    </row>
    <row r="28" spans="3:15" x14ac:dyDescent="0.25">
      <c r="D28" t="s">
        <v>95</v>
      </c>
      <c r="G28">
        <v>3</v>
      </c>
      <c r="L28">
        <f ca="1">J18+K19</f>
        <v>11</v>
      </c>
    </row>
    <row r="29" spans="3:15" x14ac:dyDescent="0.25">
      <c r="D29" t="s">
        <v>96</v>
      </c>
      <c r="G29">
        <f ca="1">MAX(OFFSET(D5,G25,G26,G27,G28))</f>
        <v>10</v>
      </c>
      <c r="N29" t="str">
        <f>ADDRESS(5,3,4,0)</f>
        <v>R[5]C[3]</v>
      </c>
    </row>
    <row r="30" spans="3:15" x14ac:dyDescent="0.25">
      <c r="D30" t="s">
        <v>97</v>
      </c>
      <c r="O30">
        <v>12</v>
      </c>
    </row>
    <row r="31" spans="3:15" x14ac:dyDescent="0.25">
      <c r="D31" t="s">
        <v>98</v>
      </c>
      <c r="H31">
        <f ca="1">OFFSET(N29,1,1,1,1)</f>
        <v>12</v>
      </c>
    </row>
    <row r="41" spans="6:12" x14ac:dyDescent="0.25">
      <c r="F41">
        <v>8</v>
      </c>
      <c r="L41">
        <v>9</v>
      </c>
    </row>
  </sheetData>
  <dataValidations count="2">
    <dataValidation type="list" allowBlank="1" showInputMessage="1" showErrorMessage="1" sqref="G25 G27">
      <formula1>$C$5:$C$22</formula1>
    </dataValidation>
    <dataValidation type="list" allowBlank="1" showInputMessage="1" showErrorMessage="1" sqref="G26 G28">
      <formula1>$D$4:$L$4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დავალება 1</vt:lpstr>
      <vt:lpstr>დავალება 2</vt:lpstr>
      <vt:lpstr>დავალება 3</vt:lpstr>
      <vt:lpstr>დავალება4</vt:lpstr>
      <vt:lpstr>dav4</vt:lpstr>
      <vt:lpstr>დავალება 5</vt:lpstr>
      <vt:lpstr>offset- davaleba 7</vt:lpstr>
      <vt:lpstr>ბიოლოგია</vt:lpstr>
      <vt:lpstr>'დავალება 1'!ვ1</vt:lpstr>
      <vt:lpstr>ვ3</vt:lpstr>
      <vt:lpstr>'დავალება 1'!ვ5</vt:lpstr>
      <vt:lpstr>'დავალება 1'!ველი8</vt:lpstr>
      <vt:lpstr>კომპ.მეც</vt:lpstr>
      <vt:lpstr>მათემატიკა</vt:lpstr>
      <vt:lpstr>სვეტი1</vt:lpstr>
      <vt:lpstr>სვეტი2</vt:lpstr>
      <vt:lpstr>სვეტი3</vt:lpstr>
      <vt:lpstr>სვეტი4</vt:lpstr>
      <vt:lpstr>სვეტი5</vt:lpstr>
      <vt:lpstr>სვეტი6</vt:lpstr>
      <vt:lpstr>ფიზიკა</vt:lpstr>
      <vt:lpstr>ქიმია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Lab-x-0</dc:creator>
  <cp:lastModifiedBy>Lab-x-0</cp:lastModifiedBy>
  <dcterms:created xsi:type="dcterms:W3CDTF">2014-11-05T06:11:31Z</dcterms:created>
  <dcterms:modified xsi:type="dcterms:W3CDTF">2014-11-05T11:52:39Z</dcterms:modified>
</cp:coreProperties>
</file>